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15\protokol\2_НаказиНачальника2023\1_1000\"/>
    </mc:Choice>
  </mc:AlternateContent>
  <xr:revisionPtr revIDLastSave="0" documentId="13_ncr:1_{F22AD3EC-5E8D-4862-A8F8-975AE4BF76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ВОД" sheetId="8" r:id="rId1"/>
  </sheets>
  <definedNames>
    <definedName name="_xlnm.Print_Titles" localSheetId="0">СВОД!$8:$9</definedName>
    <definedName name="_xlnm.Print_Area" localSheetId="0">СВОД!$B$1:$K$250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0" i="8" l="1"/>
  <c r="P220" i="8" s="1"/>
  <c r="M221" i="8"/>
  <c r="L221" i="8" s="1"/>
  <c r="P221" i="8"/>
  <c r="Q239" i="8"/>
  <c r="Q238" i="8" s="1"/>
  <c r="P246" i="8"/>
  <c r="P244" i="8"/>
  <c r="P236" i="8"/>
  <c r="P235" i="8"/>
  <c r="P97" i="8"/>
  <c r="P187" i="8"/>
  <c r="P186" i="8" s="1"/>
  <c r="R186" i="8"/>
  <c r="R187" i="8"/>
  <c r="AB246" i="8"/>
  <c r="AB245" i="8"/>
  <c r="AB244" i="8"/>
  <c r="AB243" i="8"/>
  <c r="AB242" i="8"/>
  <c r="X246" i="8"/>
  <c r="X245" i="8"/>
  <c r="X244" i="8"/>
  <c r="X243" i="8"/>
  <c r="X242" i="8"/>
  <c r="T246" i="8"/>
  <c r="T245" i="8"/>
  <c r="T244" i="8"/>
  <c r="T243" i="8"/>
  <c r="T242" i="8"/>
  <c r="L246" i="8"/>
  <c r="L245" i="8"/>
  <c r="L244" i="8"/>
  <c r="L243" i="8"/>
  <c r="L242" i="8"/>
  <c r="L241" i="8"/>
  <c r="L240" i="8"/>
  <c r="O239" i="8"/>
  <c r="O238" i="8" s="1"/>
  <c r="N239" i="8"/>
  <c r="N238" i="8" s="1"/>
  <c r="M239" i="8"/>
  <c r="M238" i="8" s="1"/>
  <c r="L236" i="8"/>
  <c r="L235" i="8"/>
  <c r="O234" i="8"/>
  <c r="O233" i="8" s="1"/>
  <c r="O232" i="8" s="1"/>
  <c r="N234" i="8"/>
  <c r="L234" i="8" s="1"/>
  <c r="N233" i="8"/>
  <c r="N232" i="8" s="1"/>
  <c r="M234" i="8"/>
  <c r="M233" i="8" s="1"/>
  <c r="L233" i="8" s="1"/>
  <c r="L231" i="8"/>
  <c r="O229" i="8"/>
  <c r="O228" i="8" s="1"/>
  <c r="N229" i="8"/>
  <c r="M229" i="8"/>
  <c r="M228" i="8" s="1"/>
  <c r="L227" i="8"/>
  <c r="O226" i="8"/>
  <c r="N226" i="8"/>
  <c r="M226" i="8"/>
  <c r="L226" i="8" s="1"/>
  <c r="L225" i="8"/>
  <c r="M224" i="8"/>
  <c r="L224" i="8" s="1"/>
  <c r="M223" i="8"/>
  <c r="M222" i="8" s="1"/>
  <c r="L222" i="8" s="1"/>
  <c r="L223" i="8"/>
  <c r="O222" i="8"/>
  <c r="O220" i="8" s="1"/>
  <c r="N222" i="8"/>
  <c r="N220" i="8"/>
  <c r="L219" i="8"/>
  <c r="L218" i="8"/>
  <c r="O217" i="8"/>
  <c r="N217" i="8"/>
  <c r="M217" i="8"/>
  <c r="L216" i="8"/>
  <c r="L215" i="8"/>
  <c r="L214" i="8"/>
  <c r="L213" i="8" s="1"/>
  <c r="O213" i="8"/>
  <c r="N213" i="8"/>
  <c r="N212" i="8" s="1"/>
  <c r="N211" i="8" s="1"/>
  <c r="N210" i="8" s="1"/>
  <c r="M213" i="8"/>
  <c r="L209" i="8"/>
  <c r="O207" i="8"/>
  <c r="O206" i="8"/>
  <c r="N207" i="8"/>
  <c r="N206" i="8"/>
  <c r="M207" i="8"/>
  <c r="M206" i="8" s="1"/>
  <c r="L205" i="8"/>
  <c r="L204" i="8"/>
  <c r="L203" i="8"/>
  <c r="L202" i="8"/>
  <c r="O201" i="8"/>
  <c r="O200" i="8" s="1"/>
  <c r="O199" i="8" s="1"/>
  <c r="O198" i="8" s="1"/>
  <c r="N201" i="8"/>
  <c r="N200" i="8" s="1"/>
  <c r="M201" i="8"/>
  <c r="M200" i="8" s="1"/>
  <c r="L197" i="8"/>
  <c r="L196" i="8"/>
  <c r="L195" i="8"/>
  <c r="L194" i="8"/>
  <c r="L193" i="8"/>
  <c r="O192" i="8"/>
  <c r="O191" i="8" s="1"/>
  <c r="N192" i="8"/>
  <c r="N191" i="8" s="1"/>
  <c r="M192" i="8"/>
  <c r="L190" i="8"/>
  <c r="L189" i="8"/>
  <c r="L188" i="8"/>
  <c r="O187" i="8"/>
  <c r="O186" i="8"/>
  <c r="N187" i="8"/>
  <c r="N186" i="8"/>
  <c r="M187" i="8"/>
  <c r="M186" i="8" s="1"/>
  <c r="L185" i="8"/>
  <c r="L184" i="8"/>
  <c r="O183" i="8"/>
  <c r="O182" i="8" s="1"/>
  <c r="O181" i="8" s="1"/>
  <c r="N183" i="8"/>
  <c r="N182" i="8"/>
  <c r="N181" i="8" s="1"/>
  <c r="M183" i="8"/>
  <c r="L183" i="8" s="1"/>
  <c r="L179" i="8"/>
  <c r="L178" i="8"/>
  <c r="L177" i="8"/>
  <c r="M176" i="8"/>
  <c r="L176" i="8" s="1"/>
  <c r="L175" i="8" s="1"/>
  <c r="O175" i="8"/>
  <c r="N175" i="8"/>
  <c r="L174" i="8"/>
  <c r="L173" i="8"/>
  <c r="O172" i="8"/>
  <c r="N172" i="8"/>
  <c r="N165" i="8" s="1"/>
  <c r="N164" i="8" s="1"/>
  <c r="L172" i="8"/>
  <c r="M172" i="8"/>
  <c r="L171" i="8"/>
  <c r="L170" i="8"/>
  <c r="L169" i="8" s="1"/>
  <c r="O169" i="8"/>
  <c r="O165" i="8" s="1"/>
  <c r="O164" i="8" s="1"/>
  <c r="O156" i="8" s="1"/>
  <c r="O155" i="8" s="1"/>
  <c r="N169" i="8"/>
  <c r="M169" i="8"/>
  <c r="L168" i="8"/>
  <c r="L167" i="8"/>
  <c r="L166" i="8" s="1"/>
  <c r="O166" i="8"/>
  <c r="N166" i="8"/>
  <c r="M166" i="8"/>
  <c r="M163" i="8"/>
  <c r="L163" i="8" s="1"/>
  <c r="L162" i="8"/>
  <c r="L161" i="8"/>
  <c r="O159" i="8"/>
  <c r="N159" i="8"/>
  <c r="M158" i="8"/>
  <c r="M157" i="8" s="1"/>
  <c r="L157" i="8" s="1"/>
  <c r="O157" i="8"/>
  <c r="N157" i="8"/>
  <c r="L125" i="8"/>
  <c r="O124" i="8"/>
  <c r="O123" i="8"/>
  <c r="O122" i="8" s="1"/>
  <c r="N124" i="8"/>
  <c r="N123" i="8"/>
  <c r="M124" i="8"/>
  <c r="M123" i="8" s="1"/>
  <c r="L121" i="8"/>
  <c r="L120" i="8"/>
  <c r="O119" i="8"/>
  <c r="N119" i="8"/>
  <c r="M119" i="8"/>
  <c r="L119" i="8" s="1"/>
  <c r="L118" i="8"/>
  <c r="O117" i="8"/>
  <c r="N117" i="8"/>
  <c r="M117" i="8"/>
  <c r="L117" i="8" s="1"/>
  <c r="L116" i="8"/>
  <c r="L115" i="8"/>
  <c r="M114" i="8"/>
  <c r="M112" i="8" s="1"/>
  <c r="L114" i="8"/>
  <c r="L113" i="8"/>
  <c r="O112" i="8"/>
  <c r="N112" i="8"/>
  <c r="L111" i="8"/>
  <c r="L110" i="8"/>
  <c r="L109" i="8"/>
  <c r="O108" i="8"/>
  <c r="O107" i="8" s="1"/>
  <c r="O106" i="8" s="1"/>
  <c r="O105" i="8" s="1"/>
  <c r="N108" i="8"/>
  <c r="N107" i="8" s="1"/>
  <c r="N106" i="8" s="1"/>
  <c r="N105" i="8" s="1"/>
  <c r="M108" i="8"/>
  <c r="L104" i="8"/>
  <c r="L101" i="8"/>
  <c r="L100" i="8"/>
  <c r="O99" i="8"/>
  <c r="N99" i="8"/>
  <c r="M99" i="8"/>
  <c r="L99" i="8" s="1"/>
  <c r="L98" i="8"/>
  <c r="L97" i="8"/>
  <c r="L96" i="8"/>
  <c r="L95" i="8"/>
  <c r="L94" i="8"/>
  <c r="L93" i="8"/>
  <c r="L92" i="8"/>
  <c r="O91" i="8"/>
  <c r="O89" i="8" s="1"/>
  <c r="O88" i="8" s="1"/>
  <c r="O87" i="8" s="1"/>
  <c r="N91" i="8"/>
  <c r="N89" i="8" s="1"/>
  <c r="N88" i="8" s="1"/>
  <c r="N87" i="8" s="1"/>
  <c r="L90" i="8"/>
  <c r="L84" i="8"/>
  <c r="L83" i="8"/>
  <c r="L82" i="8"/>
  <c r="O81" i="8"/>
  <c r="N81" i="8"/>
  <c r="M81" i="8"/>
  <c r="L81" i="8" s="1"/>
  <c r="L80" i="8"/>
  <c r="L79" i="8"/>
  <c r="O78" i="8"/>
  <c r="N78" i="8"/>
  <c r="M78" i="8"/>
  <c r="L77" i="8"/>
  <c r="L76" i="8"/>
  <c r="O75" i="8"/>
  <c r="N75" i="8"/>
  <c r="M75" i="8"/>
  <c r="L74" i="8"/>
  <c r="L73" i="8"/>
  <c r="L72" i="8"/>
  <c r="O71" i="8"/>
  <c r="N71" i="8"/>
  <c r="M71" i="8"/>
  <c r="L70" i="8"/>
  <c r="L69" i="8"/>
  <c r="O68" i="8"/>
  <c r="N68" i="8"/>
  <c r="M68" i="8"/>
  <c r="L67" i="8"/>
  <c r="L66" i="8"/>
  <c r="L65" i="8"/>
  <c r="O64" i="8"/>
  <c r="N64" i="8"/>
  <c r="N63" i="8" s="1"/>
  <c r="M64" i="8"/>
  <c r="L64" i="8" s="1"/>
  <c r="L62" i="8"/>
  <c r="L61" i="8"/>
  <c r="L60" i="8"/>
  <c r="O59" i="8"/>
  <c r="O52" i="8" s="1"/>
  <c r="N59" i="8"/>
  <c r="M59" i="8"/>
  <c r="L58" i="8"/>
  <c r="L57" i="8"/>
  <c r="L56" i="8"/>
  <c r="L55" i="8"/>
  <c r="L54" i="8"/>
  <c r="L53" i="8"/>
  <c r="L51" i="8"/>
  <c r="O50" i="8"/>
  <c r="N50" i="8"/>
  <c r="M50" i="8"/>
  <c r="L50" i="8" s="1"/>
  <c r="L49" i="8"/>
  <c r="L48" i="8"/>
  <c r="O47" i="8"/>
  <c r="N47" i="8"/>
  <c r="M47" i="8"/>
  <c r="L45" i="8"/>
  <c r="L43" i="8"/>
  <c r="L42" i="8"/>
  <c r="O41" i="8"/>
  <c r="N41" i="8"/>
  <c r="N25" i="8" s="1"/>
  <c r="M41" i="8"/>
  <c r="M25" i="8" s="1"/>
  <c r="L37" i="8"/>
  <c r="L22" i="8"/>
  <c r="L21" i="8"/>
  <c r="O20" i="8"/>
  <c r="N20" i="8"/>
  <c r="M20" i="8"/>
  <c r="L20" i="8" s="1"/>
  <c r="L19" i="8"/>
  <c r="O18" i="8"/>
  <c r="O17" i="8" s="1"/>
  <c r="O12" i="8" s="1"/>
  <c r="O11" i="8" s="1"/>
  <c r="N18" i="8"/>
  <c r="N17" i="8" s="1"/>
  <c r="M18" i="8"/>
  <c r="M17" i="8" s="1"/>
  <c r="M12" i="8" s="1"/>
  <c r="L18" i="8"/>
  <c r="L16" i="8"/>
  <c r="L15" i="8"/>
  <c r="L14" i="8"/>
  <c r="O13" i="8"/>
  <c r="N13" i="8"/>
  <c r="M13" i="8"/>
  <c r="L13" i="8" s="1"/>
  <c r="N52" i="8"/>
  <c r="L75" i="8"/>
  <c r="L68" i="8"/>
  <c r="L78" i="8"/>
  <c r="M182" i="8"/>
  <c r="M181" i="8" s="1"/>
  <c r="L239" i="8"/>
  <c r="L238" i="8" s="1"/>
  <c r="N228" i="8"/>
  <c r="L217" i="8"/>
  <c r="L124" i="8"/>
  <c r="N122" i="8"/>
  <c r="M52" i="8"/>
  <c r="L52" i="8" s="1"/>
  <c r="M220" i="8" l="1"/>
  <c r="L220" i="8" s="1"/>
  <c r="M89" i="8"/>
  <c r="O25" i="8"/>
  <c r="L159" i="8"/>
  <c r="L186" i="8"/>
  <c r="L192" i="8"/>
  <c r="M199" i="8"/>
  <c r="M198" i="8" s="1"/>
  <c r="M165" i="8"/>
  <c r="M164" i="8" s="1"/>
  <c r="M156" i="8" s="1"/>
  <c r="L156" i="8" s="1"/>
  <c r="N24" i="8"/>
  <c r="N23" i="8" s="1"/>
  <c r="L229" i="8"/>
  <c r="L228" i="8" s="1"/>
  <c r="L181" i="8"/>
  <c r="L91" i="8"/>
  <c r="L41" i="8"/>
  <c r="L47" i="8"/>
  <c r="L59" i="8"/>
  <c r="M159" i="8"/>
  <c r="L165" i="8"/>
  <c r="L164" i="8" s="1"/>
  <c r="N199" i="8"/>
  <c r="N198" i="8" s="1"/>
  <c r="L71" i="8"/>
  <c r="O63" i="8"/>
  <c r="L108" i="8"/>
  <c r="N156" i="8"/>
  <c r="N155" i="8" s="1"/>
  <c r="M175" i="8"/>
  <c r="L201" i="8"/>
  <c r="L200" i="8" s="1"/>
  <c r="M122" i="8"/>
  <c r="L122" i="8" s="1"/>
  <c r="L123" i="8"/>
  <c r="N12" i="8"/>
  <c r="N11" i="8" s="1"/>
  <c r="L17" i="8"/>
  <c r="L25" i="8"/>
  <c r="M107" i="8"/>
  <c r="L112" i="8"/>
  <c r="M11" i="8"/>
  <c r="O24" i="8"/>
  <c r="O23" i="8" s="1"/>
  <c r="L198" i="8"/>
  <c r="O212" i="8"/>
  <c r="O211" i="8" s="1"/>
  <c r="O210" i="8" s="1"/>
  <c r="M232" i="8"/>
  <c r="L232" i="8" s="1"/>
  <c r="M212" i="8"/>
  <c r="L207" i="8"/>
  <c r="L206" i="8" s="1"/>
  <c r="L182" i="8"/>
  <c r="M63" i="8"/>
  <c r="L63" i="8" s="1"/>
  <c r="M191" i="8"/>
  <c r="L191" i="8" s="1"/>
  <c r="L187" i="8"/>
  <c r="L158" i="8"/>
  <c r="P239" i="8"/>
  <c r="P238" i="8" s="1"/>
  <c r="N247" i="8" l="1"/>
  <c r="O247" i="8"/>
  <c r="L12" i="8"/>
  <c r="M155" i="8"/>
  <c r="L155" i="8" s="1"/>
  <c r="L89" i="8"/>
  <c r="M88" i="8"/>
  <c r="L199" i="8"/>
  <c r="M211" i="8"/>
  <c r="L212" i="8"/>
  <c r="L11" i="8"/>
  <c r="L107" i="8"/>
  <c r="M106" i="8"/>
  <c r="M24" i="8"/>
  <c r="L88" i="8" l="1"/>
  <c r="M87" i="8"/>
  <c r="L87" i="8" s="1"/>
  <c r="M23" i="8"/>
  <c r="L24" i="8"/>
  <c r="M105" i="8"/>
  <c r="L105" i="8" s="1"/>
  <c r="L106" i="8"/>
  <c r="L211" i="8"/>
  <c r="M210" i="8"/>
  <c r="L210" i="8" s="1"/>
  <c r="L23" i="8" l="1"/>
  <c r="M247" i="8"/>
  <c r="L247" i="8" s="1"/>
</calcChain>
</file>

<file path=xl/sharedStrings.xml><?xml version="1.0" encoding="utf-8"?>
<sst xmlns="http://schemas.openxmlformats.org/spreadsheetml/2006/main" count="737" uniqueCount="465">
  <si>
    <t>Загальний фонд</t>
  </si>
  <si>
    <t>Спеціальний фонд</t>
  </si>
  <si>
    <t>2000</t>
  </si>
  <si>
    <t xml:space="preserve">Охорона здоров'я </t>
  </si>
  <si>
    <t>Цільові видатки на лікування хворих на цукровий  та нецукровий діабет</t>
  </si>
  <si>
    <t>0100000</t>
  </si>
  <si>
    <t>3000</t>
  </si>
  <si>
    <t>Соціальний захист та соціальне забезпечення</t>
  </si>
  <si>
    <t>0110000</t>
  </si>
  <si>
    <t>8000</t>
  </si>
  <si>
    <t>Департамент міжнародного співробітництва та регіонального розвитку ОДА</t>
  </si>
  <si>
    <t>7000</t>
  </si>
  <si>
    <t>Управління у справах національностей та релігій ОДА</t>
  </si>
  <si>
    <t>Департамент інформаційної діяльності та комунікацій з громадськістю ОДА</t>
  </si>
  <si>
    <t>7300</t>
  </si>
  <si>
    <t>1040</t>
  </si>
  <si>
    <t>Інші заклади та заходи</t>
  </si>
  <si>
    <t>0700000</t>
  </si>
  <si>
    <t>0710000</t>
  </si>
  <si>
    <t>0712000</t>
  </si>
  <si>
    <t>0763</t>
  </si>
  <si>
    <t>Інші програми, заклади та заходи у сфері охорони здоров'я </t>
  </si>
  <si>
    <t>Централізовані заходи з лікування хворих на цукровий та нецукровий діабет</t>
  </si>
  <si>
    <t>0712150</t>
  </si>
  <si>
    <t>0712144</t>
  </si>
  <si>
    <t>0800000</t>
  </si>
  <si>
    <t>0810000</t>
  </si>
  <si>
    <t>0813000</t>
  </si>
  <si>
    <t>0813121</t>
  </si>
  <si>
    <t>0813122</t>
  </si>
  <si>
    <t>0813123</t>
  </si>
  <si>
    <t>0813131</t>
  </si>
  <si>
    <t>0813140</t>
  </si>
  <si>
    <t>Заходи державної політики із забезпечення рівних прав та можливостей жіной та чоловіків</t>
  </si>
  <si>
    <t>Заходи державної політики з питань сім'ї</t>
  </si>
  <si>
    <t>Здійснення заходів та реалізація проектів на виконання Державної цільової соціальної програми "Молодь України"</t>
  </si>
  <si>
    <t>1090</t>
  </si>
  <si>
    <t>0829</t>
  </si>
  <si>
    <t>Інші заклади та заходи в галузі культури і мистецтва</t>
  </si>
  <si>
    <t>0830</t>
  </si>
  <si>
    <t xml:space="preserve">2318420 </t>
  </si>
  <si>
    <t>8420</t>
  </si>
  <si>
    <t>Інші заходи у сфері засобів масової інформації</t>
  </si>
  <si>
    <t>Сільське, лісове, рибне господарство та мисливство</t>
  </si>
  <si>
    <t>0421</t>
  </si>
  <si>
    <t>Реалізація програм в галузі сільського господарства</t>
  </si>
  <si>
    <t>Інша діяльність</t>
  </si>
  <si>
    <t>Бюджетні позички  суб'єктам господарювання  та їх повернення</t>
  </si>
  <si>
    <t>8861</t>
  </si>
  <si>
    <t xml:space="preserve">0490                </t>
  </si>
  <si>
    <t>8862</t>
  </si>
  <si>
    <t>8842</t>
  </si>
  <si>
    <t>8831</t>
  </si>
  <si>
    <t>8832</t>
  </si>
  <si>
    <t>2500000</t>
  </si>
  <si>
    <t>2510000</t>
  </si>
  <si>
    <t>Економічна діяльність</t>
  </si>
  <si>
    <t>Будівництво та регіональний розвиток</t>
  </si>
  <si>
    <t>Реалізація інших заходів щодо соціально-економічного розвитку територій</t>
  </si>
  <si>
    <t xml:space="preserve">0490 </t>
  </si>
  <si>
    <t>2517600</t>
  </si>
  <si>
    <t>7600</t>
  </si>
  <si>
    <t>Інші програми та заходи, пов'язані з економічною діяльністю</t>
  </si>
  <si>
    <t>2517690</t>
  </si>
  <si>
    <t>7690</t>
  </si>
  <si>
    <t xml:space="preserve">0490             </t>
  </si>
  <si>
    <t>Інша економічна діяльність</t>
  </si>
  <si>
    <t>7693</t>
  </si>
  <si>
    <t>Обласна програма підтримки утримання об’єктів спільної  власності територіальних громад області на 2018-2022 роки</t>
  </si>
  <si>
    <t>Охорона навколишнього природного середовища</t>
  </si>
  <si>
    <t>0540</t>
  </si>
  <si>
    <t xml:space="preserve">Інша діяльність у сфері екології та охорони природних ресурсів </t>
  </si>
  <si>
    <t>Інші заходи, пов'язані з економічною діяльністю</t>
  </si>
  <si>
    <t>Захист населення і територій від надзвичайних ситуацій техногенного та природного характеру</t>
  </si>
  <si>
    <t>0320</t>
  </si>
  <si>
    <t>0600000</t>
  </si>
  <si>
    <t>0610000</t>
  </si>
  <si>
    <t>0611000</t>
  </si>
  <si>
    <t>Освіта</t>
  </si>
  <si>
    <t>0990</t>
  </si>
  <si>
    <t>Інші програми, заклади та заходи у сфері освіти</t>
  </si>
  <si>
    <t>0613000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</si>
  <si>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</si>
  <si>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0110180</t>
  </si>
  <si>
    <t>0180</t>
  </si>
  <si>
    <t>Інша діяльність у сфері державного управління</t>
  </si>
  <si>
    <t>Фізична культура і спорт</t>
  </si>
  <si>
    <t>Проведення спортивної роботи в регіоні</t>
  </si>
  <si>
    <t xml:space="preserve">Проведення навчально-тренувальних зборів і змагань з неолімпійських видів спорту </t>
  </si>
  <si>
    <t>Підтримка і розвиток спортивної інфраструктури</t>
  </si>
  <si>
    <t>Підтримка фізкультурно-спортивного руху</t>
  </si>
  <si>
    <t>0422</t>
  </si>
  <si>
    <t>Кредитування</t>
  </si>
  <si>
    <t>8830</t>
  </si>
  <si>
    <t>8840</t>
  </si>
  <si>
    <t>0110100</t>
  </si>
  <si>
    <t>0100</t>
  </si>
  <si>
    <t>Державне управління</t>
  </si>
  <si>
    <t>Фінансова підтримка театрів</t>
  </si>
  <si>
    <t>Забезпечення діяльності бібліотек</t>
  </si>
  <si>
    <t>Забезпечення діяльності музеїв і виставок</t>
  </si>
  <si>
    <t>Забезпечення діяльності заповідників</t>
  </si>
  <si>
    <t>0813120</t>
  </si>
  <si>
    <t>Здійснення соціальної роботи з вразливими категоріями населення</t>
  </si>
  <si>
    <t>0813130</t>
  </si>
  <si>
    <t>Реалізація державної політики у молодіжній сфері</t>
  </si>
  <si>
    <t>Соціальний захист ветеранів війни та праці</t>
  </si>
  <si>
    <t>0113240</t>
  </si>
  <si>
    <t>3240</t>
  </si>
  <si>
    <t>0113242</t>
  </si>
  <si>
    <t>Інші заходи у сфері соціального захисту і соціального забезпечення</t>
  </si>
  <si>
    <t>Інші програми та заходи у сфері освіти</t>
  </si>
  <si>
    <t>0712152</t>
  </si>
  <si>
    <t>Інші програми та заходи у сфері охорони здоров'я</t>
  </si>
  <si>
    <t>0813190</t>
  </si>
  <si>
    <t>0813192</t>
  </si>
  <si>
    <t>0813242</t>
  </si>
  <si>
    <t>Інші заходи у сфері соціальнго захисту і соціального забезпечення</t>
  </si>
  <si>
    <t>1014082</t>
  </si>
  <si>
    <t>Інші заходи в галузі культури і мистецтва</t>
  </si>
  <si>
    <t>Заходи із запобігання та ліквідації надзвичайних ситуацій та наслідків стихійного лиха</t>
  </si>
  <si>
    <t>2517300</t>
  </si>
  <si>
    <t>7370</t>
  </si>
  <si>
    <t>усього</t>
  </si>
  <si>
    <t>у тому числі бюджет розвитку</t>
  </si>
  <si>
    <t>Код ТПКВКМБ</t>
  </si>
  <si>
    <t>Код ФКВКБ</t>
  </si>
  <si>
    <t>Найменування місцевої/регіональної програми</t>
  </si>
  <si>
    <t>Усього</t>
  </si>
  <si>
    <t>0490</t>
  </si>
  <si>
    <t>Комплексна прогарама створення та розвитку геоінформаційної системиуправління та містобудівного кадастру Вінницької області на 2016-2020 рр.</t>
  </si>
  <si>
    <t>1216084</t>
  </si>
  <si>
    <t>6084</t>
  </si>
  <si>
    <t>«Комплексна регіональна програма пільгового довготермінового кредитування громадян, які потребують поліпшення житлових умов у Вінницькій області на 2018-2022 роки» (обслуговування кредиту)</t>
  </si>
  <si>
    <t>Заходи з енергозбереження</t>
  </si>
  <si>
    <t xml:space="preserve">Програма енергозбереження для населення та об’єднань співвласників багатоквартирних будинків (ОСББ) Вінницької області на 2015-2019 роки
</t>
  </si>
  <si>
    <t>Програма підвищення енергоефективності та зменшення споживання енергоресурсів у Вінницькій області на 2017-2022 роки</t>
  </si>
  <si>
    <t>1218821</t>
  </si>
  <si>
    <t>8821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</si>
  <si>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</si>
  <si>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1218822</t>
  </si>
  <si>
    <t>8822</t>
  </si>
  <si>
    <t>1218820</t>
  </si>
  <si>
    <t>Пільгові довгострокові кредити молодим сім’ям та одиноким молодим громадян  на будівництво/придбання житла  та їх повернення</t>
  </si>
  <si>
    <t>1218860</t>
  </si>
  <si>
    <t>1218862</t>
  </si>
  <si>
    <t>Сприяння розвитку малого і середнього підприємництва</t>
  </si>
  <si>
    <t>0813240</t>
  </si>
  <si>
    <t>Обласна програма «Розвиток системи екстренної медичної допомоги Вінницької області до 2020 року»</t>
  </si>
  <si>
    <t>Департамент соціальної та молодіжної політики  ОДА</t>
  </si>
  <si>
    <t>Управління дорожнього господарства ОДА</t>
  </si>
  <si>
    <t>0456</t>
  </si>
  <si>
    <t>Утримання та розвиток автомобільних доріг та дорожньої інфраструктури за рахунок субвенції з державного бюджету</t>
  </si>
  <si>
    <t>Регіональна програма розвитку автомобільних доріг Вінницької області на 2019-2023 роки</t>
  </si>
  <si>
    <t>7622</t>
  </si>
  <si>
    <t>Реалізація програм і заходів в галузі туризму та курортів</t>
  </si>
  <si>
    <t>7620</t>
  </si>
  <si>
    <t>Розвиток готельного господарства та туризму</t>
  </si>
  <si>
    <t>02100000000</t>
  </si>
  <si>
    <t>(код бюджету)</t>
  </si>
  <si>
    <t xml:space="preserve">Найменування головного розпорядника коштів місцевого бюджету/ відповідального виконавця, найменування бюджетної програми 
згідно з Типовою програмною класифікацією видатків та кредитування місцевого бюджету 
</t>
  </si>
  <si>
    <t>Код програмної класифікації видатків та кредитування місцевого бюджету</t>
  </si>
  <si>
    <t>Дата і номер документа, яким затверджено місцеву регіональну програму</t>
  </si>
  <si>
    <t>Повернення  пільгових довгострокових кредитів, наданих молодим сім’ям та одиноким молодим громадянам на будівництво/ придбання житла</t>
  </si>
  <si>
    <t>Надання довгострокових кредитів індивідуальним забудовникам житла на селі</t>
  </si>
  <si>
    <t>Повернення довгострокових кредитів, наданих індивідуальним забудовникам житла на селі</t>
  </si>
  <si>
    <t>Повернення   довгострокових кредитів, наданих громадянам на будівництво /  реконструкцію / придбання житла</t>
  </si>
  <si>
    <t>Надання бюджетних позичок суб'єктам господарювання</t>
  </si>
  <si>
    <t>Повернення бюджетних позичок, наданих суб'єктам господарювання</t>
  </si>
  <si>
    <t>2517000</t>
  </si>
  <si>
    <t>Реалізація програм у галузі лісового господарства і мисливства</t>
  </si>
  <si>
    <t>0117600</t>
  </si>
  <si>
    <t>0117680</t>
  </si>
  <si>
    <t>7680</t>
  </si>
  <si>
    <t>Членські внески до асоціацій органів місцевого самоврядування</t>
  </si>
  <si>
    <t>0611140</t>
  </si>
  <si>
    <t xml:space="preserve">Підвищення кваліфікації, перепідготовка кадрів  закладами післядипломної освіти </t>
  </si>
  <si>
    <t>0611120</t>
  </si>
  <si>
    <t>0813133</t>
  </si>
  <si>
    <t>Інші заходи та заклади молодіжної політики</t>
  </si>
  <si>
    <t>Програма підтримки утримання об'єктів спільної власності територіальних громад області, які орендуються/експлуатуються окремими органами виконавчої влади на 2018 - 2021 роки</t>
  </si>
  <si>
    <t xml:space="preserve">Регіональна екологічна бюджетна програма на 2019-2023 роки </t>
  </si>
  <si>
    <t>Фінансова підтримка засобів масової інформації</t>
  </si>
  <si>
    <t>Департамент охорони здоров'я та реабілітації ОДА</t>
  </si>
  <si>
    <t>Комплексна оборонно-правоохоронна програма Вінницької області на 2021-2025 роки</t>
  </si>
  <si>
    <t>Обласна цільова соціальна програма національно-патріотичного виховання дітей та молоді 
на 2021 – 2025 роки</t>
  </si>
  <si>
    <t>Програма розвитку туризму у Вінницькій області на 2021 – 2027 роки</t>
  </si>
  <si>
    <t>Утримання центрів фізичної культури і спорту осіб з інвалідністю і реабілітаційних шкіл</t>
  </si>
  <si>
    <t>Проведення навчально-тренувальних зборів і змагань та заходів зі спорту осіб з інвалідністю</t>
  </si>
  <si>
    <t>Здійснення фізкультурно-спортивної та реабілітаційної роботи серед осіб з інвалідністю</t>
  </si>
  <si>
    <t>Розвиток дитячо-юнацького та резервного спорту</t>
  </si>
  <si>
    <t>Утримання та навчально-тренувальна робота комунальних дитячо-юнацьких спортивних шкіл</t>
  </si>
  <si>
    <t xml:space="preserve">Фінансова підтримка дитячо-юнацьких спортивних шкіл  фізкультурно-спортивних товариств </t>
  </si>
  <si>
    <t>Утримання та фінансова підтримка спортивних споруд</t>
  </si>
  <si>
    <t>Забезпечення підготовки спортсменів школами вищої спортивної майстерності</t>
  </si>
  <si>
    <t>Культура і мистецтво</t>
  </si>
  <si>
    <t>Програма розвитку культури Вінницької області на 2018-2022 роки</t>
  </si>
  <si>
    <t>0113000</t>
  </si>
  <si>
    <t>0470</t>
  </si>
  <si>
    <t>0810</t>
  </si>
  <si>
    <t xml:space="preserve">0810 </t>
  </si>
  <si>
    <t xml:space="preserve">0411    </t>
  </si>
  <si>
    <t>1030</t>
  </si>
  <si>
    <t>Обласна цільова соціальна програма підтримки молодіжного технічного скаутського руху IT-SCOUTS на 2021-2025 роки</t>
  </si>
  <si>
    <t>Обласна цільова соціальна програма оздоровлення, відпочинку дітей, розвитку мережі дитячих закладів оздоровлення та відпочинку на 2020-2024 роки</t>
  </si>
  <si>
    <t>Департамент  з питань оборонної роботи, цивільного захисту та взаємодії з правоохоронними органами Вінницької ОДА</t>
  </si>
  <si>
    <t xml:space="preserve">0133      </t>
  </si>
  <si>
    <t>0133</t>
  </si>
  <si>
    <t>Програма розвитку міжнародного та транскордонного співробітництва Вінницької області на 2021-2027 роки</t>
  </si>
  <si>
    <t>1218861</t>
  </si>
  <si>
    <t xml:space="preserve">    М.КОПАЧЕВСЬКИЙ</t>
  </si>
  <si>
    <t>Утримання та забезпечення діяльності центрів соціальних служб</t>
  </si>
  <si>
    <t>Надання фінансової підтримки громадським об'єднанням ветеранів і осіб з інвалідністю, діяльність яких  має соціальну спрямованість</t>
  </si>
  <si>
    <t>Фінансова підтримка спортивних споруд, які належать громадським об'єднанням фізкультурно-спортивної спрямованості</t>
  </si>
  <si>
    <t>Фінансова підтримка регіональних всеукраїнських об'єднань фізкультурно-спортивної спрямованості для проведення навчально-тренувальної та спортивної роботи</t>
  </si>
  <si>
    <t>0611070</t>
  </si>
  <si>
    <t xml:space="preserve">0960   </t>
  </si>
  <si>
    <t>Надання позашкільної освіти  закладами позашкільної  освіти, заходи із позашкільної роботи з дітьми</t>
  </si>
  <si>
    <t xml:space="preserve">0950          </t>
  </si>
  <si>
    <t>0611101</t>
  </si>
  <si>
    <t xml:space="preserve">0941 </t>
  </si>
  <si>
    <t>Підготовка кадрів  закладами фахової передвищої освіти за рахунок коштів місцевого бюджету</t>
  </si>
  <si>
    <t>0611142</t>
  </si>
  <si>
    <t>Надання пільгових довгострокових кредитів молодим сім’ям та одиноким молодим громадянам на будівництво/реконструкцію/придбання житла</t>
  </si>
  <si>
    <t>Департамент фінансів ОДА</t>
  </si>
  <si>
    <t>Субвенція з місцевого бюджету державному бюджету на виконання програм соціально-економічного розвитку регіонів</t>
  </si>
  <si>
    <t>Програма підтримки утримання об'єктів спільної комунальної власності територіальних громад області, які орендуються/експлуатуються окремими органами виконавчої влади на 2018-2021 роки</t>
  </si>
  <si>
    <t>Регіональна екологічна бюджетна програма на 2019 - 2023 роки</t>
  </si>
  <si>
    <t>0718312</t>
  </si>
  <si>
    <t>0512</t>
  </si>
  <si>
    <t xml:space="preserve">Утилізація відходів </t>
  </si>
  <si>
    <t>0511</t>
  </si>
  <si>
    <t>Охорона та раціональне використання природних ресурсів</t>
  </si>
  <si>
    <t>на виконання заходів Регіональної екологічної бюджетної програми на 2019 - 2023 роки</t>
  </si>
  <si>
    <t xml:space="preserve">на виконання заходів Комплексної оборонно-правоохоронної програми Вінницької області на 2021-2025 роки </t>
  </si>
  <si>
    <t>Програма підтримки діяльності національно-культурних товариств області, забезпечення міжконфесійної злагоди і духовно-морального розвитку Вінниччини та співпраці із закордонними українцями на період 2021-2024 роки</t>
  </si>
  <si>
    <t>Інші субвенції з місцевого бюджету                                        (в частині міжбюджетного трансферту)</t>
  </si>
  <si>
    <t>Рішення 44 сесії обласної Ради 7 скликання від 23.07.2020 № 948 (зі змінами)</t>
  </si>
  <si>
    <t>Департамент гуманітарної політики ОДА</t>
  </si>
  <si>
    <t>0614082</t>
  </si>
  <si>
    <t xml:space="preserve">0829 </t>
  </si>
  <si>
    <r>
      <t xml:space="preserve">Інші субвенції з місцевого бюджету                                        </t>
    </r>
    <r>
      <rPr>
        <sz val="12"/>
        <color indexed="10"/>
        <rFont val="Times New Roman"/>
        <family val="1"/>
        <charset val="204"/>
      </rPr>
      <t>(в частині міжбюджетного трансферту)</t>
    </r>
  </si>
  <si>
    <t>Рішення 27 сесії обласної Ради 7 скликання від 20.12.2017 № 516 (зі змінами)</t>
  </si>
  <si>
    <t>Обласна програма «Підтримка та розвиток галузі охорони здоров'я Вінниччини» на 2021-2025 роки</t>
  </si>
  <si>
    <t>(грн)</t>
  </si>
  <si>
    <t>Рішення 45 сесії обласної Ради 7 скликання від 24.09.2020 р № 978 (зі змінами)</t>
  </si>
  <si>
    <t>0611020</t>
  </si>
  <si>
    <t>Надання загальної середньої освіти за рахунок коштів місцевого бюджету</t>
  </si>
  <si>
    <t>0611021</t>
  </si>
  <si>
    <t>0921</t>
  </si>
  <si>
    <t>Надання загальної середньої освіти закладами загальної середньої освіти</t>
  </si>
  <si>
    <t>0611022</t>
  </si>
  <si>
    <t>0922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</si>
  <si>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</t>
  </si>
  <si>
    <t>0611023</t>
  </si>
  <si>
    <t>Надання загальної середньої освіти спеціалізованими закладами загальної середньої освіти</t>
  </si>
  <si>
    <t>0611025</t>
  </si>
  <si>
    <t xml:space="preserve">0922     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</si>
  <si>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</si>
  <si>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0611030</t>
  </si>
  <si>
    <t>Надання загальної середньої освіти за рахунок освітньої субвенції</t>
  </si>
  <si>
    <t>0611031</t>
  </si>
  <si>
    <t>0611032</t>
  </si>
  <si>
    <t>0611033</t>
  </si>
  <si>
    <t>0611035</t>
  </si>
  <si>
    <t>0611043</t>
  </si>
  <si>
    <t>Обласна цільова соціальна програма національно-патріотичного виховання дітей та молоді на 2021 - 2025 роки</t>
  </si>
  <si>
    <t xml:space="preserve">Рішення 4 сесії обласної Ради 8 скликання від 29.01.2021 № 29 (зі змінами)
</t>
  </si>
  <si>
    <t>0611090</t>
  </si>
  <si>
    <t xml:space="preserve">Підготовка кадрів  закладами професійної (професійно-технічної) освіти та іншими закладами освіти  </t>
  </si>
  <si>
    <t>0611091</t>
  </si>
  <si>
    <t xml:space="preserve">0930    </t>
  </si>
  <si>
    <t>Підготовка кадрів  закладами професійної (професійно-технічної) освіти та іншими закладами освіти  за рахунок коштів місцевого бюджету</t>
  </si>
  <si>
    <t>0611092</t>
  </si>
  <si>
    <t>0930</t>
  </si>
  <si>
    <t>Підготовка кадрів закладами професійної (професійно-технічної) освіти та іншими закладами освіти за рахунок освтіньої субвенції</t>
  </si>
  <si>
    <t>0611100</t>
  </si>
  <si>
    <t xml:space="preserve">Підготовка кадрів  закладами фахової передвищої освіти </t>
  </si>
  <si>
    <t>Регіональна програма "Студентський гуртожиток" на 2021-2025 роки</t>
  </si>
  <si>
    <t>Регіональна програма підготовки бакалаврів, молодших бакалаврів, фахових молодших бакалаврів та молодших спеціалістів на 2021-2025 роки в закладах освіти, які фінансуються з обласного бюджету</t>
  </si>
  <si>
    <t>0611102</t>
  </si>
  <si>
    <t>0941</t>
  </si>
  <si>
    <t>Підготовка кадрів  закладами фахової передвищої освіти за рахунок освітньої субвенції</t>
  </si>
  <si>
    <t>Обласна програма розвитку інформаційних та інноваційних технологій в закладах освіти області на 2021-2025 роки</t>
  </si>
  <si>
    <t>Рішення 5 сесії обласної Ради 8 скликання від 26.02.2021 № 76 (зі змінами)</t>
  </si>
  <si>
    <t>0613140</t>
  </si>
  <si>
    <t xml:space="preserve">1040  </t>
  </si>
  <si>
    <t xml:space="preserve"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 </t>
  </si>
  <si>
    <t>Рішення 41 сесії обласної Ради 7 скликання від 17.12.2019 № 890 (зі змінами)</t>
  </si>
  <si>
    <t>0614000</t>
  </si>
  <si>
    <t>0614010</t>
  </si>
  <si>
    <t xml:space="preserve">0821 </t>
  </si>
  <si>
    <t>0614020</t>
  </si>
  <si>
    <t xml:space="preserve">0822 </t>
  </si>
  <si>
    <t>Фінансова підтримка філармоній, художніх і музичних колективів, ансамблів, концертних та циркових організацій</t>
  </si>
  <si>
    <t>0614030</t>
  </si>
  <si>
    <t xml:space="preserve">0824 </t>
  </si>
  <si>
    <t>0614040</t>
  </si>
  <si>
    <t>0614050</t>
  </si>
  <si>
    <t xml:space="preserve">0827 </t>
  </si>
  <si>
    <t>0614060</t>
  </si>
  <si>
    <t xml:space="preserve">0828       </t>
  </si>
  <si>
    <t>Забезпечення діяльності палаців i будинків культури, клубів, центрів дозвілля та iнших клубних закладів</t>
  </si>
  <si>
    <t>0614080</t>
  </si>
  <si>
    <t>0614081</t>
  </si>
  <si>
    <t>Забезпечення діяльності інших закладів в галузі культури і мистецтва</t>
  </si>
  <si>
    <t>0615000</t>
  </si>
  <si>
    <t>0615010</t>
  </si>
  <si>
    <t>0615011</t>
  </si>
  <si>
    <t>Проведення навчально-тренувальних зборів і змагань з олімпійських видів спорту</t>
  </si>
  <si>
    <t>Програма розвитку фізичної культури і спорту у Вінницькій області на 2016-2025 роки</t>
  </si>
  <si>
    <t>Рішення 4 сесії обласної Ради 7 скликання від 11.02.2016 № 49 (зі змінами)</t>
  </si>
  <si>
    <t>0615012</t>
  </si>
  <si>
    <t>Обласна цільова соціальна програма національно-патріотичного вихованння на 2021-2025 роки</t>
  </si>
  <si>
    <t>Рішення 4 сесії обласної Ради 8 скликання від 29.01.2021 № 29 (зі змінами)</t>
  </si>
  <si>
    <t>0615020</t>
  </si>
  <si>
    <t>0615021</t>
  </si>
  <si>
    <t>0615022</t>
  </si>
  <si>
    <t>0615030</t>
  </si>
  <si>
    <t>0615031</t>
  </si>
  <si>
    <t>0615032</t>
  </si>
  <si>
    <t>0615033</t>
  </si>
  <si>
    <t>0615040</t>
  </si>
  <si>
    <t>0615041</t>
  </si>
  <si>
    <t>0615042</t>
  </si>
  <si>
    <t>0615050</t>
  </si>
  <si>
    <t>0615051</t>
  </si>
  <si>
    <t>0615053</t>
  </si>
  <si>
    <t xml:space="preserve">Фінансова підтримка на утримання місцевих осередків (рад) всеукраїнських об'єднань фізкультурно-спортивної спрямованості </t>
  </si>
  <si>
    <t>Рішення 36 сесії обласної Ради 7 скликання від 04.12.2018 № 714 (зі змінами)</t>
  </si>
  <si>
    <t>Житлово-комунальне господарство</t>
  </si>
  <si>
    <t>Заходи, пов'язані з поліпшенням питної води</t>
  </si>
  <si>
    <t>0620</t>
  </si>
  <si>
    <t>Рішення 17 сесії обласної Ради 7 скликання від 24.03.2017 року №310</t>
  </si>
  <si>
    <t>1218830</t>
  </si>
  <si>
    <t xml:space="preserve"> Довгострокові кредити індивідуальним забудовникам житла на селі та їх повернення</t>
  </si>
  <si>
    <t>1218831</t>
  </si>
  <si>
    <t>1218832</t>
  </si>
  <si>
    <t>1218840</t>
  </si>
  <si>
    <t>Довгострокові кредити громадянам на будівництво / реконструкцію / придбання житла та їх повернення</t>
  </si>
  <si>
    <t>«Програма розвитку місцевого самоврядування у Вінницькій області «УСПІШНІ СИЛЬНІ ГРОМАДИ» на 2018 - 2025 роки»</t>
  </si>
  <si>
    <t xml:space="preserve">Рішення  27  сесії  обласної Ради  7  скликання 
від 20.12.2017 року № 515, в редакції Рішення 13 сесії обласної Ради 8 скликання від 29.10.2021 № 237 </t>
  </si>
  <si>
    <t>0117693</t>
  </si>
  <si>
    <t>Регіональна комплексна Програма інвестування житлового будівництва у Вінницькій області «Власний дім» на 2022-2027 роки</t>
  </si>
  <si>
    <t>Проєкт</t>
  </si>
  <si>
    <t>1218842</t>
  </si>
  <si>
    <t>Регіональна цільова Програма будівництва (придбання) доступного житла у Вінницькій області на 2022-2027 роки</t>
  </si>
  <si>
    <t>Програма «Питна вода» Вінницької області на 2021-2025 роки</t>
  </si>
  <si>
    <t xml:space="preserve">Рішення 4 сесії обласної Ради 8 скликання від 29.01.2021 р № 29                     </t>
  </si>
  <si>
    <t xml:space="preserve">Рішення 45 сесії обласної Ради 7 скликання від 24.09.2020 р № 978                       </t>
  </si>
  <si>
    <t>2517100</t>
  </si>
  <si>
    <t>Програма розвитку особистих селянських, фермерських господарств, кооперативного руху на селі та дорадництва на 2021-2025 роки</t>
  </si>
  <si>
    <t>Рішення 5 сесії обласної Ради 8 скликання від 26.02.2021 № 68</t>
  </si>
  <si>
    <t>Рішення 37 сесії обласної Ради 7 скликання від 05.03.2019 № 754</t>
  </si>
  <si>
    <t>Програма збереження та відтворення родючості ґрунтів 
земель державної форми власності у Вінницькій області 
на 2018-2022  роки</t>
  </si>
  <si>
    <t>Рішення 45 сесії обласної Ради 7 скликання від 24.09.2020 № 978 (зі змінами)</t>
  </si>
  <si>
    <t>Регіональна програма розвитку малого і середнього підприємництва на  2021-2027 роки</t>
  </si>
  <si>
    <t>Рішення 45 сесії обласної Ради 7 скликання від 24.09.2020 № 978</t>
  </si>
  <si>
    <t>Рішення 37 сесії обласної Ради 7 скликання від 05.03.2019 № 752</t>
  </si>
  <si>
    <t>2518800</t>
  </si>
  <si>
    <t>2518860</t>
  </si>
  <si>
    <t>2518861</t>
  </si>
  <si>
    <t>2518862</t>
  </si>
  <si>
    <t xml:space="preserve">0490                              </t>
  </si>
  <si>
    <t>Комплексна програма захисту населення і територій Вінницької області у разі загрози та  виникнення надзвичайних ситуаційна 2022 -  2026 роки</t>
  </si>
  <si>
    <t>Департамент соціальної та молодіжної політики Вінницької ОДА</t>
  </si>
  <si>
    <t>Обласна цільова соціальна програма  «Молодь Вінниччини» на 2021-2025 роки</t>
  </si>
  <si>
    <t>Рішення 4 сесії обласної Ради 8 скликання від 29.01.2021 року №31</t>
  </si>
  <si>
    <t xml:space="preserve">Рішення 46 сесії 7 скликання від 29.10.2020 року №989 </t>
  </si>
  <si>
    <t xml:space="preserve"> Рішення  4 сесії обласної Ради 8 скликання від 29.01.2021 року № 29 </t>
  </si>
  <si>
    <t xml:space="preserve">Рішення 41 сесія Вінницької обласної Ради 7 скликання 17.12.2019 року  № 890
</t>
  </si>
  <si>
    <t>Рішення 11 сесії обласної Ради 8 скликання від 30.07.2021 року №176</t>
  </si>
  <si>
    <t>Рішення 11 сесії обласної Ради 8 скликання від 30.07.2021 № 176</t>
  </si>
  <si>
    <t xml:space="preserve">Програма розвитку місцевого самоврядування у Вінницькій області "УСПІШНІ СИЛЬНІ ГРОМАДИ" на 2018-2025 роки </t>
  </si>
  <si>
    <t>Рішення 45 сесії обласної Ради 7 скликання від 24.09.2020 року № 978 (зі змінами)</t>
  </si>
  <si>
    <t>0712020</t>
  </si>
  <si>
    <t>Спеціалізована стаціонарна медична допомога населенню</t>
  </si>
  <si>
    <t>0712040</t>
  </si>
  <si>
    <t>Санаторно-курортна допомога населенню</t>
  </si>
  <si>
    <t>0712050</t>
  </si>
  <si>
    <t>Медико-соціальний захист дітей-сиріт і дітей, позбавлених батьківського піклування</t>
  </si>
  <si>
    <t>0712060</t>
  </si>
  <si>
    <t>Створення банків крові та її компонентів</t>
  </si>
  <si>
    <t>0712070</t>
  </si>
  <si>
    <t>Екстрена та швидка медична допомога населенню</t>
  </si>
  <si>
    <t>0712120</t>
  </si>
  <si>
    <t>Iнформацiйно-методичне та просвiтницьке забезпечення в галузi охорони здоров'я</t>
  </si>
  <si>
    <t>0712151</t>
  </si>
  <si>
    <t>Забезпечення діяльності інших закладів у сфері охорони здоров'я</t>
  </si>
  <si>
    <t xml:space="preserve">Рішення 4 сесії обласної Ради 8 скликання від 29.01.2021 № 29 </t>
  </si>
  <si>
    <t xml:space="preserve">Рішення 5 сесії обласної Ради 8 скликання від 26.02.2021 № 70 
</t>
  </si>
  <si>
    <t xml:space="preserve">Рішення 5 сесії обласної Ради 8 скликання від 26.02.2021 № 74 
</t>
  </si>
  <si>
    <t>Рішення 10 сесії обласної Ради 8 скликання від 25.06.2021 № 160 (зі змінами)</t>
  </si>
  <si>
    <t>Програма розвитку фізичної культури і спорту у Вінницькій області на 2021-2025 роки</t>
  </si>
  <si>
    <t>0615060</t>
  </si>
  <si>
    <t>Інші заходи з розвитку фізичної культури та спорту</t>
  </si>
  <si>
    <t>0615061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</si>
  <si>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</si>
  <si>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0615062</t>
  </si>
  <si>
    <t xml:space="preserve">Підтримка спорту вищих досягнень та організацій, які здійснюють фізкультурно-спортивну діяльність в регіоні </t>
  </si>
  <si>
    <t>Регіональна програма сприяння розвитку інформаційного простору та громадянського суспільства у Вінницькій області на 2022-2025 роки</t>
  </si>
  <si>
    <t>Обласна програма "Питна вода" Вінницької області на 2021-2025 роки</t>
  </si>
  <si>
    <t>Обласна цільова соціальна програма національно-патріотичного виховання на 2021 - 2025 роки</t>
  </si>
  <si>
    <t>Обласна цільова соціальна програма  національно-патріотичного виховання на 2021-2025 роки</t>
  </si>
  <si>
    <t xml:space="preserve">Рішення 14 сесії обласної Ради 8 скликання від 26.11.2021 р №264 </t>
  </si>
  <si>
    <t>1218841</t>
  </si>
  <si>
    <t>8841</t>
  </si>
  <si>
    <t>Надання довгострокових кредитів громадянам на будівництво/реконструкцію/придбання житла</t>
  </si>
  <si>
    <t>0443</t>
  </si>
  <si>
    <t>Розроблення схем планування та забудови територій (містобудівної документації)</t>
  </si>
  <si>
    <t xml:space="preserve">Рішення 15 сесії обласної Ради 8 скликання від 24 грудня 2021 року № 296 </t>
  </si>
  <si>
    <t>Комплексна програма створення та розвитку геоінформаційної
системи управління та містобудівного кадастру
Вінницької області на 2021-2025 роки</t>
  </si>
  <si>
    <t>Рішення 15 сесії обласної Ради 8 скликання від 24.12.2021 № 299</t>
  </si>
  <si>
    <t>Рішення 15 сесії обласної Ради 8 скликання від 24.12.2021 № 300</t>
  </si>
  <si>
    <t>Рішення 15 сесії обласної Ради 8 скликання від 24.12.2021 № 298</t>
  </si>
  <si>
    <t>Рішення 15 сесії обласної Ради 8 скликання від 24.12.2021 № 297</t>
  </si>
  <si>
    <t>Рішення 15 сесії обласної Ради 8 скликання від 24.12.2021 № 301</t>
  </si>
  <si>
    <r>
      <t xml:space="preserve">Обласна </t>
    </r>
    <r>
      <rPr>
        <sz val="10"/>
        <rFont val="Times New Roman"/>
        <family val="1"/>
        <charset val="204"/>
      </rPr>
      <t xml:space="preserve"> програма підтримки сім'ї, запобігання домашньому насильству, забезпечення рівних прав і можливостей жінок та чоловіків та попередження торгівлі людьми на період до 2026 року</t>
    </r>
  </si>
  <si>
    <r>
      <t xml:space="preserve">Обласна </t>
    </r>
    <r>
      <rPr>
        <sz val="10"/>
        <rFont val="Times New Roman"/>
        <family val="1"/>
        <charset val="204"/>
      </rPr>
      <t>програма підтримки сім'ї, запобігання домашньому насильству, забезпечення рівних прав і можливостей жінок та чоловіків та попередження торгівлі людьми на період до 2026 року</t>
    </r>
  </si>
  <si>
    <t xml:space="preserve"> Цільова програма соціального захисту населення Вінницької області на 2022-2026 роки</t>
  </si>
  <si>
    <t>Вінницька обласна Рада</t>
  </si>
  <si>
    <t>Виконавчий апарат обласної Ради</t>
  </si>
  <si>
    <t>Управління розвитку територій та інфраструктури ОДА</t>
  </si>
  <si>
    <t>Управління будівництва ОДА</t>
  </si>
  <si>
    <t>0712010</t>
  </si>
  <si>
    <t>Багатопрофільна стаціонарна медична допомога населенню</t>
  </si>
  <si>
    <t>Рішення 6 сесії обласної Ради 8 скликання від 21.02.2021 № 95 (зі змінами)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</si>
  <si>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  </t>
  </si>
  <si>
    <t>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</t>
  </si>
  <si>
    <t>2400000</t>
  </si>
  <si>
    <t>2410000</t>
  </si>
  <si>
    <t>2417000</t>
  </si>
  <si>
    <t>2417100</t>
  </si>
  <si>
    <t>2418800</t>
  </si>
  <si>
    <t>2418860</t>
  </si>
  <si>
    <t>2418861</t>
  </si>
  <si>
    <t>2418862</t>
  </si>
  <si>
    <t>Департамент агропромислового розвитку ОДА</t>
  </si>
  <si>
    <t>Програма розвитку лісового і мисливського господарства в лісах, які надані в постійне користування Вінницькому обласному комунальному спеціалізованому лісогосподарському підприємству «Віноблагроліс», підвищення лісистості і озеленення населених пунктів області та використання об’єктів тваринного світу у культурноосвітніх та виховних цілях на 2017 - 2023 роки</t>
  </si>
  <si>
    <t>0380</t>
  </si>
  <si>
    <t>Заходи та роботи з мобілізаційної підготовки місцевого значення</t>
  </si>
  <si>
    <t>Уточнені показники розподілу витрат місцевого бюджету на реалізацію місцевих\регіональних програм у 2023 році</t>
  </si>
  <si>
    <t xml:space="preserve">«Комплексна регіональна програма пільгового довготермінового кредитування громадян, які потребують поліпшення житлових умов у Вінницькій області до 2027 року» </t>
  </si>
  <si>
    <t>Програма підвищення енергоефективності та зменшення споживання енергоресурсів у Вінницькій області на 2017-2023 роки</t>
  </si>
  <si>
    <t>Рішення 17 сесії 7 скликання від 24.03.2017 р № 310 (зі змінами)</t>
  </si>
  <si>
    <t>Програма економічного і соціального розвитку Вінницької області на 2023 рік</t>
  </si>
  <si>
    <t xml:space="preserve">0421 </t>
  </si>
  <si>
    <t>Здійснення заходів із землеустрою</t>
  </si>
  <si>
    <t>Регіональна програма з охорони земель, поліпшення відповідних угідь, проведення інвентаризації та нормативної грошової оцінки земель у Вінницькій області 2021-2025 роки</t>
  </si>
  <si>
    <t>Рішення 15 сесії обласної Ради 8 скликання від 24.12.2021 № 295</t>
  </si>
  <si>
    <t>Обласна програма розвитку лісового і мисливського господарства в лісах, які надані в постійне користування Вінницькому обласному комунальному спеціалізованому лісогосподарському підприємству «Віноблагроліс», підвищення лісистості і озеленення населених пунктів області та використання об’єктів тваринного світу у культурноосвітніх та виховних цілях на 2017 - 2023 роки</t>
  </si>
  <si>
    <t>Рішення 21 сесії обласної Ради 7 скликання від 30.06.2017 № 382 (зі змінами)</t>
  </si>
  <si>
    <t>Обласна  цільова програма підтримки учасників бойових дій, членів їх сімей та членів сімей загиблих (померлих) учасників антитерористичної операції/операції об'єднаних сил на 2022-2026 роки (зі змінами)</t>
  </si>
  <si>
    <t>Рішення 15 сесії обласної Ради 8 скликання від 24.12.2021 № 300 (зі змінами)</t>
  </si>
  <si>
    <t xml:space="preserve">Обласна цільова програма роботи з обдарованою молоддю </t>
  </si>
  <si>
    <t>Програма розвитку культури Вінницької області</t>
  </si>
  <si>
    <t>Бюджет 2878 від 20.12.2022</t>
  </si>
  <si>
    <t>Наказ 000 від 00.01.2023</t>
  </si>
  <si>
    <t>Програма супроводження бюджетного процесу на 2023 рік</t>
  </si>
  <si>
    <t>Наказ Начальника обласної військової адміністрації від 12.01.2023 року №59</t>
  </si>
  <si>
    <t>Програма забезпечення виконання обласною військовою адміністрацією повноважень, делегованих обласною Радою на 2023 рік</t>
  </si>
  <si>
    <t>Наказ Начальника обласної військової адміністрації від 04.10.2022 року №2025</t>
  </si>
  <si>
    <t xml:space="preserve">Заступник директора Департаменту фінансів обласної військової адміністрації                                                                                                                              </t>
  </si>
  <si>
    <t>І.ЗУБАНЬ</t>
  </si>
  <si>
    <t>Додаток  6
до наказу Начальника                                                                                     обласної військової адміністрації                                                                           23  січня 2023 року № 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</si>
</sst>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"/>
  </numFmts>
  <fonts count="39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20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7" fillId="9" borderId="1" applyNumberFormat="0" applyAlignment="0" applyProtection="0"/>
    <xf numFmtId="0" fontId="8" fillId="22" borderId="2" applyNumberFormat="0" applyAlignment="0" applyProtection="0"/>
    <xf numFmtId="0" fontId="15" fillId="22" borderId="1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>
      <alignment vertical="top"/>
    </xf>
    <xf numFmtId="0" fontId="12" fillId="0" borderId="3" applyNumberFormat="0" applyFill="0" applyAlignment="0" applyProtection="0"/>
    <xf numFmtId="0" fontId="10" fillId="23" borderId="4" applyNumberFormat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20" fillId="0" borderId="0"/>
    <xf numFmtId="0" fontId="1" fillId="0" borderId="0"/>
    <xf numFmtId="0" fontId="6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4" fillId="7" borderId="5" applyNumberFormat="0" applyFont="0" applyAlignment="0" applyProtection="0"/>
    <xf numFmtId="0" fontId="18" fillId="0" borderId="6" applyNumberFormat="0" applyFill="0" applyAlignment="0" applyProtection="0"/>
    <xf numFmtId="0" fontId="19" fillId="0" borderId="0"/>
    <xf numFmtId="0" fontId="9" fillId="0" borderId="0" applyNumberFormat="0" applyFill="0" applyBorder="0" applyAlignment="0" applyProtection="0"/>
    <xf numFmtId="0" fontId="5" fillId="6" borderId="0" applyNumberFormat="0" applyBorder="0" applyAlignment="0" applyProtection="0"/>
  </cellStyleXfs>
  <cellXfs count="351">
    <xf numFmtId="0" fontId="0" fillId="0" borderId="0" xfId="0"/>
    <xf numFmtId="0" fontId="22" fillId="24" borderId="0" xfId="0" applyFont="1" applyFill="1"/>
    <xf numFmtId="0" fontId="1" fillId="24" borderId="0" xfId="0" applyFont="1" applyFill="1"/>
    <xf numFmtId="0" fontId="1" fillId="24" borderId="0" xfId="0" applyFont="1" applyFill="1" applyAlignment="1">
      <alignment horizontal="center"/>
    </xf>
    <xf numFmtId="0" fontId="4" fillId="24" borderId="0" xfId="0" applyFont="1" applyFill="1" applyAlignment="1">
      <alignment vertical="top" wrapText="1"/>
    </xf>
    <xf numFmtId="49" fontId="1" fillId="24" borderId="0" xfId="0" applyNumberFormat="1" applyFont="1" applyFill="1" applyAlignment="1">
      <alignment horizontal="left"/>
    </xf>
    <xf numFmtId="0" fontId="4" fillId="24" borderId="0" xfId="0" applyFont="1" applyFill="1" applyAlignment="1">
      <alignment horizontal="center" vertical="top" wrapText="1"/>
    </xf>
    <xf numFmtId="0" fontId="3" fillId="24" borderId="0" xfId="0" applyFont="1" applyFill="1" applyAlignment="1">
      <alignment horizontal="left"/>
    </xf>
    <xf numFmtId="0" fontId="4" fillId="24" borderId="7" xfId="0" applyFont="1" applyFill="1" applyBorder="1" applyAlignment="1">
      <alignment horizontal="center"/>
    </xf>
    <xf numFmtId="0" fontId="1" fillId="24" borderId="7" xfId="0" applyFont="1" applyFill="1" applyBorder="1" applyAlignment="1">
      <alignment horizontal="center"/>
    </xf>
    <xf numFmtId="0" fontId="4" fillId="24" borderId="0" xfId="0" applyFont="1" applyFill="1" applyAlignment="1">
      <alignment horizontal="center" vertical="top"/>
    </xf>
    <xf numFmtId="0" fontId="2" fillId="24" borderId="7" xfId="0" applyFont="1" applyFill="1" applyBorder="1" applyAlignment="1">
      <alignment horizontal="right" vertical="center"/>
    </xf>
    <xf numFmtId="0" fontId="23" fillId="24" borderId="8" xfId="0" applyFont="1" applyFill="1" applyBorder="1" applyAlignment="1">
      <alignment horizontal="center" vertical="center" wrapText="1"/>
    </xf>
    <xf numFmtId="0" fontId="3" fillId="24" borderId="8" xfId="0" applyFont="1" applyFill="1" applyBorder="1" applyAlignment="1">
      <alignment horizontal="center" vertical="center" wrapText="1"/>
    </xf>
    <xf numFmtId="166" fontId="3" fillId="24" borderId="8" xfId="48" applyNumberFormat="1" applyFont="1" applyFill="1" applyBorder="1" applyAlignment="1">
      <alignment horizontal="center" vertical="center"/>
    </xf>
    <xf numFmtId="166" fontId="29" fillId="24" borderId="8" xfId="48" applyNumberFormat="1" applyFont="1" applyFill="1" applyBorder="1" applyAlignment="1">
      <alignment horizontal="center" vertical="center"/>
    </xf>
    <xf numFmtId="166" fontId="1" fillId="24" borderId="8" xfId="48" applyNumberFormat="1" applyFont="1" applyFill="1" applyBorder="1" applyAlignment="1">
      <alignment horizontal="center" vertical="center"/>
    </xf>
    <xf numFmtId="166" fontId="1" fillId="24" borderId="8" xfId="48" applyNumberFormat="1" applyFont="1" applyFill="1" applyBorder="1">
      <alignment vertical="top"/>
    </xf>
    <xf numFmtId="4" fontId="3" fillId="24" borderId="8" xfId="48" applyNumberFormat="1" applyFont="1" applyFill="1" applyBorder="1" applyAlignment="1">
      <alignment horizontal="center" vertical="center"/>
    </xf>
    <xf numFmtId="4" fontId="1" fillId="24" borderId="8" xfId="48" applyNumberFormat="1" applyFont="1" applyFill="1" applyBorder="1" applyAlignment="1">
      <alignment horizontal="center" vertical="center"/>
    </xf>
    <xf numFmtId="4" fontId="1" fillId="24" borderId="8" xfId="48" applyNumberFormat="1" applyFont="1" applyFill="1" applyBorder="1">
      <alignment vertical="top"/>
    </xf>
    <xf numFmtId="0" fontId="3" fillId="24" borderId="0" xfId="0" applyFont="1" applyFill="1"/>
    <xf numFmtId="166" fontId="3" fillId="24" borderId="8" xfId="48" applyNumberFormat="1" applyFont="1" applyFill="1" applyBorder="1" applyAlignment="1">
      <alignment horizontal="center" vertical="top"/>
    </xf>
    <xf numFmtId="166" fontId="1" fillId="24" borderId="8" xfId="48" applyNumberFormat="1" applyFont="1" applyFill="1" applyBorder="1" applyAlignment="1">
      <alignment horizontal="center" vertical="top"/>
    </xf>
    <xf numFmtId="166" fontId="1" fillId="24" borderId="8" xfId="48" applyNumberFormat="1" applyFont="1" applyFill="1" applyBorder="1" applyAlignment="1">
      <alignment horizontal="center" vertical="center" wrapText="1"/>
    </xf>
    <xf numFmtId="4" fontId="3" fillId="24" borderId="8" xfId="0" applyNumberFormat="1" applyFont="1" applyFill="1" applyBorder="1" applyAlignment="1">
      <alignment horizontal="center" vertical="center" wrapText="1"/>
    </xf>
    <xf numFmtId="4" fontId="29" fillId="24" borderId="8" xfId="0" applyNumberFormat="1" applyFont="1" applyFill="1" applyBorder="1" applyAlignment="1">
      <alignment horizontal="center" vertical="center" wrapText="1"/>
    </xf>
    <xf numFmtId="4" fontId="1" fillId="24" borderId="12" xfId="48" applyNumberFormat="1" applyFont="1" applyFill="1" applyBorder="1" applyAlignment="1">
      <alignment horizontal="center" vertical="center"/>
    </xf>
    <xf numFmtId="0" fontId="1" fillId="24" borderId="8" xfId="0" applyFont="1" applyFill="1" applyBorder="1"/>
    <xf numFmtId="4" fontId="27" fillId="24" borderId="8" xfId="48" applyNumberFormat="1" applyFont="1" applyFill="1" applyBorder="1" applyAlignment="1">
      <alignment horizontal="center" vertical="center"/>
    </xf>
    <xf numFmtId="4" fontId="29" fillId="24" borderId="8" xfId="48" applyNumberFormat="1" applyFont="1" applyFill="1" applyBorder="1" applyAlignment="1">
      <alignment horizontal="center" vertical="center"/>
    </xf>
    <xf numFmtId="4" fontId="3" fillId="24" borderId="8" xfId="48" applyNumberFormat="1" applyFont="1" applyFill="1" applyBorder="1" applyAlignment="1">
      <alignment horizontal="center" vertical="center" wrapText="1"/>
    </xf>
    <xf numFmtId="4" fontId="3" fillId="24" borderId="8" xfId="0" applyNumberFormat="1" applyFont="1" applyFill="1" applyBorder="1"/>
    <xf numFmtId="4" fontId="1" fillId="24" borderId="8" xfId="0" applyNumberFormat="1" applyFont="1" applyFill="1" applyBorder="1" applyAlignment="1">
      <alignment horizontal="center" vertical="center" wrapText="1"/>
    </xf>
    <xf numFmtId="4" fontId="1" fillId="24" borderId="8" xfId="48" applyNumberFormat="1" applyFont="1" applyFill="1" applyBorder="1" applyAlignment="1">
      <alignment horizontal="center" vertical="center" wrapText="1"/>
    </xf>
    <xf numFmtId="4" fontId="23" fillId="24" borderId="8" xfId="48" applyNumberFormat="1" applyFont="1" applyFill="1" applyBorder="1" applyAlignment="1">
      <alignment horizontal="center" vertical="center"/>
    </xf>
    <xf numFmtId="0" fontId="4" fillId="24" borderId="0" xfId="0" applyFont="1" applyFill="1"/>
    <xf numFmtId="0" fontId="24" fillId="24" borderId="0" xfId="0" applyFont="1" applyFill="1" applyAlignment="1">
      <alignment horizontal="center"/>
    </xf>
    <xf numFmtId="0" fontId="24" fillId="24" borderId="0" xfId="0" applyFont="1" applyFill="1"/>
    <xf numFmtId="0" fontId="4" fillId="24" borderId="0" xfId="0" applyFont="1" applyFill="1" applyAlignment="1">
      <alignment horizontal="right"/>
    </xf>
    <xf numFmtId="0" fontId="4" fillId="24" borderId="0" xfId="0" applyFont="1" applyFill="1" applyAlignment="1">
      <alignment wrapText="1"/>
    </xf>
    <xf numFmtId="166" fontId="24" fillId="24" borderId="0" xfId="0" applyNumberFormat="1" applyFont="1" applyFill="1"/>
    <xf numFmtId="0" fontId="23" fillId="24" borderId="15" xfId="0" applyFont="1" applyFill="1" applyBorder="1" applyAlignment="1">
      <alignment horizontal="center" vertical="center" wrapText="1"/>
    </xf>
    <xf numFmtId="0" fontId="3" fillId="24" borderId="16" xfId="0" applyFont="1" applyFill="1" applyBorder="1" applyAlignment="1">
      <alignment horizontal="center" vertical="center" wrapText="1"/>
    </xf>
    <xf numFmtId="0" fontId="3" fillId="24" borderId="15" xfId="0" applyFont="1" applyFill="1" applyBorder="1" applyAlignment="1">
      <alignment horizontal="center" vertical="center" wrapText="1"/>
    </xf>
    <xf numFmtId="166" fontId="3" fillId="24" borderId="16" xfId="48" applyNumberFormat="1" applyFont="1" applyFill="1" applyBorder="1" applyAlignment="1">
      <alignment horizontal="center" vertical="center"/>
    </xf>
    <xf numFmtId="166" fontId="3" fillId="24" borderId="15" xfId="48" applyNumberFormat="1" applyFont="1" applyFill="1" applyBorder="1" applyAlignment="1">
      <alignment horizontal="center" vertical="center"/>
    </xf>
    <xf numFmtId="166" fontId="29" fillId="24" borderId="16" xfId="48" applyNumberFormat="1" applyFont="1" applyFill="1" applyBorder="1" applyAlignment="1">
      <alignment horizontal="center" vertical="center"/>
    </xf>
    <xf numFmtId="166" fontId="29" fillId="24" borderId="15" xfId="48" applyNumberFormat="1" applyFont="1" applyFill="1" applyBorder="1" applyAlignment="1">
      <alignment horizontal="center" vertical="center"/>
    </xf>
    <xf numFmtId="166" fontId="1" fillId="24" borderId="15" xfId="48" applyNumberFormat="1" applyFont="1" applyFill="1" applyBorder="1" applyAlignment="1">
      <alignment horizontal="center" vertical="center"/>
    </xf>
    <xf numFmtId="166" fontId="1" fillId="24" borderId="16" xfId="48" applyNumberFormat="1" applyFont="1" applyFill="1" applyBorder="1" applyAlignment="1">
      <alignment horizontal="center" vertical="center"/>
    </xf>
    <xf numFmtId="4" fontId="3" fillId="24" borderId="16" xfId="48" applyNumberFormat="1" applyFont="1" applyFill="1" applyBorder="1" applyAlignment="1">
      <alignment horizontal="center" vertical="center"/>
    </xf>
    <xf numFmtId="4" fontId="1" fillId="24" borderId="15" xfId="48" applyNumberFormat="1" applyFont="1" applyFill="1" applyBorder="1" applyAlignment="1">
      <alignment horizontal="center" vertical="center"/>
    </xf>
    <xf numFmtId="4" fontId="3" fillId="24" borderId="15" xfId="48" applyNumberFormat="1" applyFont="1" applyFill="1" applyBorder="1" applyAlignment="1">
      <alignment horizontal="center" vertical="center"/>
    </xf>
    <xf numFmtId="166" fontId="3" fillId="24" borderId="16" xfId="0" applyNumberFormat="1" applyFont="1" applyFill="1" applyBorder="1" applyAlignment="1">
      <alignment horizontal="center" vertical="center" wrapText="1"/>
    </xf>
    <xf numFmtId="166" fontId="3" fillId="24" borderId="16" xfId="48" applyNumberFormat="1" applyFont="1" applyFill="1" applyBorder="1" applyAlignment="1">
      <alignment horizontal="center" vertical="top"/>
    </xf>
    <xf numFmtId="166" fontId="3" fillId="24" borderId="15" xfId="48" applyNumberFormat="1" applyFont="1" applyFill="1" applyBorder="1" applyAlignment="1">
      <alignment horizontal="center" vertical="top"/>
    </xf>
    <xf numFmtId="166" fontId="3" fillId="24" borderId="16" xfId="48" applyNumberFormat="1" applyFont="1" applyFill="1" applyBorder="1" applyAlignment="1">
      <alignment horizontal="center" vertical="center" wrapText="1"/>
    </xf>
    <xf numFmtId="166" fontId="1" fillId="24" borderId="15" xfId="48" applyNumberFormat="1" applyFont="1" applyFill="1" applyBorder="1" applyAlignment="1">
      <alignment horizontal="center" vertical="top"/>
    </xf>
    <xf numFmtId="166" fontId="3" fillId="24" borderId="15" xfId="0" applyNumberFormat="1" applyFont="1" applyFill="1" applyBorder="1" applyAlignment="1">
      <alignment horizontal="center" vertical="justify" wrapText="1"/>
    </xf>
    <xf numFmtId="4" fontId="3" fillId="24" borderId="16" xfId="0" applyNumberFormat="1" applyFont="1" applyFill="1" applyBorder="1" applyAlignment="1">
      <alignment horizontal="center" vertical="center" wrapText="1"/>
    </xf>
    <xf numFmtId="4" fontId="3" fillId="24" borderId="15" xfId="0" applyNumberFormat="1" applyFont="1" applyFill="1" applyBorder="1" applyAlignment="1">
      <alignment horizontal="center" vertical="center" wrapText="1"/>
    </xf>
    <xf numFmtId="4" fontId="29" fillId="24" borderId="16" xfId="0" applyNumberFormat="1" applyFont="1" applyFill="1" applyBorder="1" applyAlignment="1">
      <alignment horizontal="center" vertical="center" wrapText="1"/>
    </xf>
    <xf numFmtId="4" fontId="29" fillId="24" borderId="15" xfId="0" applyNumberFormat="1" applyFont="1" applyFill="1" applyBorder="1" applyAlignment="1">
      <alignment horizontal="center" vertical="center" wrapText="1"/>
    </xf>
    <xf numFmtId="4" fontId="3" fillId="24" borderId="17" xfId="48" applyNumberFormat="1" applyFont="1" applyFill="1" applyBorder="1" applyAlignment="1">
      <alignment horizontal="center" vertical="center"/>
    </xf>
    <xf numFmtId="4" fontId="1" fillId="24" borderId="16" xfId="48" applyNumberFormat="1" applyFont="1" applyFill="1" applyBorder="1" applyAlignment="1">
      <alignment horizontal="center" vertical="center"/>
    </xf>
    <xf numFmtId="4" fontId="29" fillId="24" borderId="16" xfId="48" applyNumberFormat="1" applyFont="1" applyFill="1" applyBorder="1" applyAlignment="1">
      <alignment horizontal="center" vertical="center"/>
    </xf>
    <xf numFmtId="4" fontId="1" fillId="24" borderId="15" xfId="0" applyNumberFormat="1" applyFont="1" applyFill="1" applyBorder="1" applyAlignment="1">
      <alignment horizontal="center" vertical="center" wrapText="1"/>
    </xf>
    <xf numFmtId="4" fontId="1" fillId="24" borderId="18" xfId="48" applyNumberFormat="1" applyFont="1" applyFill="1" applyBorder="1" applyAlignment="1">
      <alignment horizontal="center" vertical="center"/>
    </xf>
    <xf numFmtId="4" fontId="23" fillId="24" borderId="16" xfId="48" applyNumberFormat="1" applyFont="1" applyFill="1" applyBorder="1" applyAlignment="1">
      <alignment horizontal="center" vertical="center"/>
    </xf>
    <xf numFmtId="4" fontId="23" fillId="24" borderId="15" xfId="48" applyNumberFormat="1" applyFont="1" applyFill="1" applyBorder="1" applyAlignment="1">
      <alignment horizontal="center" vertical="center"/>
    </xf>
    <xf numFmtId="4" fontId="27" fillId="24" borderId="19" xfId="0" applyNumberFormat="1" applyFont="1" applyFill="1" applyBorder="1" applyAlignment="1">
      <alignment horizontal="center"/>
    </xf>
    <xf numFmtId="4" fontId="27" fillId="24" borderId="20" xfId="0" applyNumberFormat="1" applyFont="1" applyFill="1" applyBorder="1" applyAlignment="1">
      <alignment horizontal="center"/>
    </xf>
    <xf numFmtId="4" fontId="27" fillId="24" borderId="21" xfId="0" applyNumberFormat="1" applyFont="1" applyFill="1" applyBorder="1" applyAlignment="1">
      <alignment horizontal="center"/>
    </xf>
    <xf numFmtId="4" fontId="3" fillId="25" borderId="8" xfId="48" applyNumberFormat="1" applyFont="1" applyFill="1" applyBorder="1" applyAlignment="1">
      <alignment horizontal="center" vertical="center"/>
    </xf>
    <xf numFmtId="4" fontId="3" fillId="25" borderId="16" xfId="48" applyNumberFormat="1" applyFont="1" applyFill="1" applyBorder="1" applyAlignment="1">
      <alignment horizontal="center" vertical="center"/>
    </xf>
    <xf numFmtId="4" fontId="3" fillId="25" borderId="15" xfId="48" applyNumberFormat="1" applyFont="1" applyFill="1" applyBorder="1" applyAlignment="1">
      <alignment horizontal="center" vertical="center"/>
    </xf>
    <xf numFmtId="4" fontId="3" fillId="26" borderId="8" xfId="48" applyNumberFormat="1" applyFont="1" applyFill="1" applyBorder="1" applyAlignment="1">
      <alignment horizontal="center" vertical="center"/>
    </xf>
    <xf numFmtId="4" fontId="1" fillId="26" borderId="8" xfId="48" applyNumberFormat="1" applyFont="1" applyFill="1" applyBorder="1" applyAlignment="1">
      <alignment horizontal="center" vertical="center"/>
    </xf>
    <xf numFmtId="4" fontId="3" fillId="26" borderId="16" xfId="48" applyNumberFormat="1" applyFont="1" applyFill="1" applyBorder="1" applyAlignment="1">
      <alignment horizontal="center" vertical="center"/>
    </xf>
    <xf numFmtId="4" fontId="3" fillId="26" borderId="15" xfId="48" applyNumberFormat="1" applyFont="1" applyFill="1" applyBorder="1" applyAlignment="1">
      <alignment horizontal="center" vertical="center"/>
    </xf>
    <xf numFmtId="166" fontId="3" fillId="25" borderId="8" xfId="48" applyNumberFormat="1" applyFont="1" applyFill="1" applyBorder="1" applyAlignment="1">
      <alignment horizontal="center" vertical="center"/>
    </xf>
    <xf numFmtId="166" fontId="3" fillId="25" borderId="16" xfId="48" applyNumberFormat="1" applyFont="1" applyFill="1" applyBorder="1" applyAlignment="1">
      <alignment horizontal="center" vertical="center"/>
    </xf>
    <xf numFmtId="166" fontId="3" fillId="25" borderId="15" xfId="48" applyNumberFormat="1" applyFont="1" applyFill="1" applyBorder="1" applyAlignment="1">
      <alignment horizontal="center" vertical="center"/>
    </xf>
    <xf numFmtId="166" fontId="3" fillId="27" borderId="8" xfId="48" applyNumberFormat="1" applyFont="1" applyFill="1" applyBorder="1" applyAlignment="1">
      <alignment horizontal="center" vertical="center"/>
    </xf>
    <xf numFmtId="166" fontId="3" fillId="27" borderId="16" xfId="48" applyNumberFormat="1" applyFont="1" applyFill="1" applyBorder="1" applyAlignment="1">
      <alignment horizontal="center" vertical="center"/>
    </xf>
    <xf numFmtId="166" fontId="3" fillId="27" borderId="15" xfId="48" applyNumberFormat="1" applyFont="1" applyFill="1" applyBorder="1" applyAlignment="1">
      <alignment horizontal="center" vertical="center"/>
    </xf>
    <xf numFmtId="166" fontId="1" fillId="26" borderId="8" xfId="48" applyNumberFormat="1" applyFont="1" applyFill="1" applyBorder="1" applyAlignment="1">
      <alignment horizontal="center" vertical="center"/>
    </xf>
    <xf numFmtId="166" fontId="3" fillId="26" borderId="8" xfId="48" applyNumberFormat="1" applyFont="1" applyFill="1" applyBorder="1" applyAlignment="1">
      <alignment horizontal="center" vertical="top"/>
    </xf>
    <xf numFmtId="166" fontId="3" fillId="26" borderId="16" xfId="48" applyNumberFormat="1" applyFont="1" applyFill="1" applyBorder="1" applyAlignment="1">
      <alignment horizontal="center" vertical="center"/>
    </xf>
    <xf numFmtId="166" fontId="3" fillId="26" borderId="15" xfId="48" applyNumberFormat="1" applyFont="1" applyFill="1" applyBorder="1" applyAlignment="1">
      <alignment horizontal="center" vertical="top"/>
    </xf>
    <xf numFmtId="4" fontId="3" fillId="25" borderId="8" xfId="0" applyNumberFormat="1" applyFont="1" applyFill="1" applyBorder="1" applyAlignment="1">
      <alignment horizontal="center" vertical="center" wrapText="1"/>
    </xf>
    <xf numFmtId="4" fontId="3" fillId="25" borderId="16" xfId="0" applyNumberFormat="1" applyFont="1" applyFill="1" applyBorder="1" applyAlignment="1">
      <alignment horizontal="center" vertical="center" wrapText="1"/>
    </xf>
    <xf numFmtId="4" fontId="3" fillId="25" borderId="15" xfId="0" applyNumberFormat="1" applyFont="1" applyFill="1" applyBorder="1" applyAlignment="1">
      <alignment horizontal="center" vertical="center" wrapText="1"/>
    </xf>
    <xf numFmtId="4" fontId="29" fillId="25" borderId="8" xfId="0" applyNumberFormat="1" applyFont="1" applyFill="1" applyBorder="1" applyAlignment="1">
      <alignment horizontal="center" vertical="center" wrapText="1"/>
    </xf>
    <xf numFmtId="4" fontId="29" fillId="25" borderId="16" xfId="0" applyNumberFormat="1" applyFont="1" applyFill="1" applyBorder="1" applyAlignment="1">
      <alignment horizontal="center" vertical="center" wrapText="1"/>
    </xf>
    <xf numFmtId="4" fontId="29" fillId="25" borderId="15" xfId="0" applyNumberFormat="1" applyFont="1" applyFill="1" applyBorder="1" applyAlignment="1">
      <alignment horizontal="center" vertical="center" wrapText="1"/>
    </xf>
    <xf numFmtId="4" fontId="3" fillId="27" borderId="8" xfId="48" applyNumberFormat="1" applyFont="1" applyFill="1" applyBorder="1" applyAlignment="1">
      <alignment horizontal="center" vertical="center"/>
    </xf>
    <xf numFmtId="4" fontId="3" fillId="27" borderId="16" xfId="48" applyNumberFormat="1" applyFont="1" applyFill="1" applyBorder="1" applyAlignment="1">
      <alignment horizontal="center" vertical="center"/>
    </xf>
    <xf numFmtId="4" fontId="3" fillId="27" borderId="15" xfId="48" applyNumberFormat="1" applyFont="1" applyFill="1" applyBorder="1" applyAlignment="1">
      <alignment horizontal="center" vertical="center"/>
    </xf>
    <xf numFmtId="4" fontId="1" fillId="26" borderId="12" xfId="48" applyNumberFormat="1" applyFont="1" applyFill="1" applyBorder="1" applyAlignment="1">
      <alignment horizontal="center" vertical="center"/>
    </xf>
    <xf numFmtId="4" fontId="3" fillId="26" borderId="17" xfId="48" applyNumberFormat="1" applyFont="1" applyFill="1" applyBorder="1" applyAlignment="1">
      <alignment horizontal="center" vertical="center"/>
    </xf>
    <xf numFmtId="4" fontId="1" fillId="26" borderId="18" xfId="48" applyNumberFormat="1" applyFont="1" applyFill="1" applyBorder="1" applyAlignment="1">
      <alignment horizontal="center" vertical="center"/>
    </xf>
    <xf numFmtId="4" fontId="23" fillId="25" borderId="8" xfId="48" applyNumberFormat="1" applyFont="1" applyFill="1" applyBorder="1" applyAlignment="1">
      <alignment horizontal="center" vertical="center"/>
    </xf>
    <xf numFmtId="4" fontId="23" fillId="25" borderId="16" xfId="48" applyNumberFormat="1" applyFont="1" applyFill="1" applyBorder="1" applyAlignment="1">
      <alignment horizontal="center" vertical="center"/>
    </xf>
    <xf numFmtId="4" fontId="23" fillId="25" borderId="15" xfId="48" applyNumberFormat="1" applyFont="1" applyFill="1" applyBorder="1" applyAlignment="1">
      <alignment horizontal="center" vertical="center"/>
    </xf>
    <xf numFmtId="166" fontId="1" fillId="26" borderId="15" xfId="48" applyNumberFormat="1" applyFont="1" applyFill="1" applyBorder="1" applyAlignment="1">
      <alignment horizontal="center" vertical="center"/>
    </xf>
    <xf numFmtId="4" fontId="3" fillId="28" borderId="8" xfId="48" applyNumberFormat="1" applyFont="1" applyFill="1" applyBorder="1" applyAlignment="1">
      <alignment horizontal="center" vertical="center"/>
    </xf>
    <xf numFmtId="4" fontId="3" fillId="28" borderId="16" xfId="48" applyNumberFormat="1" applyFont="1" applyFill="1" applyBorder="1" applyAlignment="1">
      <alignment horizontal="center" vertical="center"/>
    </xf>
    <xf numFmtId="4" fontId="3" fillId="28" borderId="15" xfId="48" applyNumberFormat="1" applyFont="1" applyFill="1" applyBorder="1" applyAlignment="1">
      <alignment horizontal="center" vertical="center"/>
    </xf>
    <xf numFmtId="4" fontId="29" fillId="28" borderId="16" xfId="48" applyNumberFormat="1" applyFont="1" applyFill="1" applyBorder="1" applyAlignment="1">
      <alignment horizontal="center" vertical="center"/>
    </xf>
    <xf numFmtId="4" fontId="3" fillId="29" borderId="8" xfId="0" applyNumberFormat="1" applyFont="1" applyFill="1" applyBorder="1" applyAlignment="1">
      <alignment horizontal="center" vertical="center" wrapText="1"/>
    </xf>
    <xf numFmtId="4" fontId="3" fillId="29" borderId="16" xfId="0" applyNumberFormat="1" applyFont="1" applyFill="1" applyBorder="1" applyAlignment="1">
      <alignment horizontal="center" vertical="center" wrapText="1"/>
    </xf>
    <xf numFmtId="4" fontId="1" fillId="30" borderId="8" xfId="48" applyNumberFormat="1" applyFont="1" applyFill="1" applyBorder="1" applyAlignment="1">
      <alignment horizontal="center" vertical="center"/>
    </xf>
    <xf numFmtId="4" fontId="3" fillId="30" borderId="16" xfId="48" applyNumberFormat="1" applyFont="1" applyFill="1" applyBorder="1" applyAlignment="1">
      <alignment horizontal="center" vertical="center"/>
    </xf>
    <xf numFmtId="4" fontId="1" fillId="30" borderId="15" xfId="48" applyNumberFormat="1" applyFont="1" applyFill="1" applyBorder="1" applyAlignment="1">
      <alignment horizontal="center" vertical="center"/>
    </xf>
    <xf numFmtId="4" fontId="3" fillId="29" borderId="15" xfId="0" applyNumberFormat="1" applyFont="1" applyFill="1" applyBorder="1" applyAlignment="1">
      <alignment horizontal="center" vertical="center" wrapText="1"/>
    </xf>
    <xf numFmtId="4" fontId="27" fillId="24" borderId="0" xfId="0" applyNumberFormat="1" applyFont="1" applyFill="1" applyAlignment="1">
      <alignment horizontal="center"/>
    </xf>
    <xf numFmtId="0" fontId="37" fillId="24" borderId="0" xfId="0" applyFont="1" applyFill="1"/>
    <xf numFmtId="166" fontId="37" fillId="24" borderId="0" xfId="0" applyNumberFormat="1" applyFont="1" applyFill="1"/>
    <xf numFmtId="0" fontId="38" fillId="24" borderId="0" xfId="0" applyFont="1" applyFill="1"/>
    <xf numFmtId="4" fontId="24" fillId="24" borderId="0" xfId="0" applyNumberFormat="1" applyFont="1" applyFill="1"/>
    <xf numFmtId="0" fontId="23" fillId="31" borderId="8" xfId="0" applyFont="1" applyFill="1" applyBorder="1" applyAlignment="1">
      <alignment horizontal="center" vertical="center" wrapText="1"/>
    </xf>
    <xf numFmtId="0" fontId="3" fillId="31" borderId="8" xfId="0" applyFont="1" applyFill="1" applyBorder="1" applyAlignment="1">
      <alignment horizontal="center" vertical="center" wrapText="1"/>
    </xf>
    <xf numFmtId="49" fontId="23" fillId="31" borderId="8" xfId="54" applyNumberFormat="1" applyFont="1" applyFill="1" applyBorder="1" applyAlignment="1">
      <alignment horizontal="center" vertical="center" wrapText="1"/>
    </xf>
    <xf numFmtId="164" fontId="23" fillId="31" borderId="8" xfId="48" applyNumberFormat="1" applyFont="1" applyFill="1" applyBorder="1" applyAlignment="1">
      <alignment horizontal="center" vertical="center"/>
    </xf>
    <xf numFmtId="164" fontId="23" fillId="31" borderId="8" xfId="48" applyNumberFormat="1" applyFont="1" applyFill="1" applyBorder="1" applyAlignment="1">
      <alignment vertical="center"/>
    </xf>
    <xf numFmtId="166" fontId="3" fillId="31" borderId="8" xfId="48" applyNumberFormat="1" applyFont="1" applyFill="1" applyBorder="1" applyAlignment="1">
      <alignment horizontal="center" vertical="center"/>
    </xf>
    <xf numFmtId="49" fontId="30" fillId="31" borderId="8" xfId="54" applyNumberFormat="1" applyFont="1" applyFill="1" applyBorder="1" applyAlignment="1">
      <alignment horizontal="center" vertical="center" wrapText="1"/>
    </xf>
    <xf numFmtId="164" fontId="30" fillId="31" borderId="8" xfId="48" applyNumberFormat="1" applyFont="1" applyFill="1" applyBorder="1" applyAlignment="1">
      <alignment horizontal="center" vertical="top"/>
    </xf>
    <xf numFmtId="164" fontId="30" fillId="31" borderId="8" xfId="48" applyNumberFormat="1" applyFont="1" applyFill="1" applyBorder="1">
      <alignment vertical="top"/>
    </xf>
    <xf numFmtId="166" fontId="29" fillId="31" borderId="8" xfId="48" applyNumberFormat="1" applyFont="1" applyFill="1" applyBorder="1" applyAlignment="1">
      <alignment horizontal="center" vertical="center"/>
    </xf>
    <xf numFmtId="49" fontId="23" fillId="31" borderId="8" xfId="0" applyNumberFormat="1" applyFont="1" applyFill="1" applyBorder="1" applyAlignment="1">
      <alignment horizontal="center" vertical="center" wrapText="1"/>
    </xf>
    <xf numFmtId="164" fontId="23" fillId="31" borderId="8" xfId="48" applyNumberFormat="1" applyFont="1" applyFill="1" applyBorder="1" applyAlignment="1">
      <alignment horizontal="center" vertical="top"/>
    </xf>
    <xf numFmtId="164" fontId="23" fillId="31" borderId="8" xfId="48" applyNumberFormat="1" applyFont="1" applyFill="1" applyBorder="1">
      <alignment vertical="top"/>
    </xf>
    <xf numFmtId="49" fontId="24" fillId="31" borderId="8" xfId="54" applyNumberFormat="1" applyFont="1" applyFill="1" applyBorder="1" applyAlignment="1">
      <alignment horizontal="center" vertical="center" wrapText="1"/>
    </xf>
    <xf numFmtId="0" fontId="24" fillId="31" borderId="8" xfId="54" applyFont="1" applyFill="1" applyBorder="1" applyAlignment="1">
      <alignment horizontal="center" vertical="center" wrapText="1"/>
    </xf>
    <xf numFmtId="166" fontId="1" fillId="31" borderId="8" xfId="48" applyNumberFormat="1" applyFont="1" applyFill="1" applyBorder="1" applyAlignment="1">
      <alignment horizontal="center" vertical="center"/>
    </xf>
    <xf numFmtId="0" fontId="24" fillId="31" borderId="8" xfId="54" applyFont="1" applyFill="1" applyBorder="1" applyAlignment="1">
      <alignment horizontal="justify" vertical="center" wrapText="1"/>
    </xf>
    <xf numFmtId="0" fontId="23" fillId="31" borderId="8" xfId="54" applyFont="1" applyFill="1" applyBorder="1" applyAlignment="1">
      <alignment horizontal="center" vertical="center" wrapText="1"/>
    </xf>
    <xf numFmtId="0" fontId="24" fillId="31" borderId="8" xfId="54" applyFont="1" applyFill="1" applyBorder="1" applyAlignment="1">
      <alignment vertical="center" wrapText="1"/>
    </xf>
    <xf numFmtId="49" fontId="31" fillId="31" borderId="8" xfId="0" applyNumberFormat="1" applyFont="1" applyFill="1" applyBorder="1" applyAlignment="1">
      <alignment horizontal="center" vertical="center" wrapText="1"/>
    </xf>
    <xf numFmtId="0" fontId="31" fillId="31" borderId="8" xfId="0" applyFont="1" applyFill="1" applyBorder="1" applyAlignment="1">
      <alignment horizontal="center" vertical="center" wrapText="1"/>
    </xf>
    <xf numFmtId="0" fontId="31" fillId="31" borderId="8" xfId="0" applyFont="1" applyFill="1" applyBorder="1" applyAlignment="1">
      <alignment vertical="center" wrapText="1"/>
    </xf>
    <xf numFmtId="166" fontId="1" fillId="31" borderId="8" xfId="48" applyNumberFormat="1" applyFont="1" applyFill="1" applyBorder="1">
      <alignment vertical="top"/>
    </xf>
    <xf numFmtId="49" fontId="30" fillId="31" borderId="8" xfId="0" applyNumberFormat="1" applyFont="1" applyFill="1" applyBorder="1" applyAlignment="1">
      <alignment horizontal="center" vertical="center" wrapText="1"/>
    </xf>
    <xf numFmtId="0" fontId="23" fillId="31" borderId="8" xfId="0" applyFont="1" applyFill="1" applyBorder="1" applyAlignment="1">
      <alignment horizontal="left" vertical="center" wrapText="1"/>
    </xf>
    <xf numFmtId="49" fontId="24" fillId="31" borderId="8" xfId="0" applyNumberFormat="1" applyFont="1" applyFill="1" applyBorder="1" applyAlignment="1">
      <alignment horizontal="center" vertical="center" wrapText="1"/>
    </xf>
    <xf numFmtId="0" fontId="24" fillId="31" borderId="8" xfId="0" applyFont="1" applyFill="1" applyBorder="1" applyAlignment="1">
      <alignment horizontal="center" vertical="center" wrapText="1"/>
    </xf>
    <xf numFmtId="0" fontId="24" fillId="31" borderId="8" xfId="0" applyFont="1" applyFill="1" applyBorder="1" applyAlignment="1">
      <alignment horizontal="left" vertical="center" wrapText="1"/>
    </xf>
    <xf numFmtId="0" fontId="31" fillId="31" borderId="8" xfId="54" applyFont="1" applyFill="1" applyBorder="1" applyAlignment="1">
      <alignment vertical="center" wrapText="1"/>
    </xf>
    <xf numFmtId="4" fontId="3" fillId="31" borderId="8" xfId="48" applyNumberFormat="1" applyFont="1" applyFill="1" applyBorder="1" applyAlignment="1">
      <alignment horizontal="center" vertical="center"/>
    </xf>
    <xf numFmtId="4" fontId="1" fillId="31" borderId="8" xfId="48" applyNumberFormat="1" applyFont="1" applyFill="1" applyBorder="1" applyAlignment="1">
      <alignment horizontal="center" vertical="center"/>
    </xf>
    <xf numFmtId="4" fontId="1" fillId="31" borderId="8" xfId="48" applyNumberFormat="1" applyFont="1" applyFill="1" applyBorder="1">
      <alignment vertical="top"/>
    </xf>
    <xf numFmtId="0" fontId="1" fillId="31" borderId="8" xfId="0" applyFont="1" applyFill="1" applyBorder="1" applyAlignment="1">
      <alignment horizontal="left" vertical="center" wrapText="1"/>
    </xf>
    <xf numFmtId="166" fontId="3" fillId="31" borderId="8" xfId="0" applyNumberFormat="1" applyFont="1" applyFill="1" applyBorder="1" applyAlignment="1">
      <alignment horizontal="center" vertical="center" wrapText="1"/>
    </xf>
    <xf numFmtId="0" fontId="24" fillId="31" borderId="8" xfId="0" applyFont="1" applyFill="1" applyBorder="1" applyAlignment="1">
      <alignment horizontal="center" wrapText="1"/>
    </xf>
    <xf numFmtId="0" fontId="24" fillId="31" borderId="8" xfId="0" applyFont="1" applyFill="1" applyBorder="1" applyAlignment="1">
      <alignment wrapText="1"/>
    </xf>
    <xf numFmtId="0" fontId="31" fillId="31" borderId="8" xfId="0" applyFont="1" applyFill="1" applyBorder="1" applyAlignment="1">
      <alignment horizontal="left" vertical="center" wrapText="1"/>
    </xf>
    <xf numFmtId="166" fontId="3" fillId="31" borderId="8" xfId="48" applyNumberFormat="1" applyFont="1" applyFill="1" applyBorder="1" applyAlignment="1">
      <alignment horizontal="center" vertical="top"/>
    </xf>
    <xf numFmtId="166" fontId="1" fillId="31" borderId="8" xfId="48" applyNumberFormat="1" applyFont="1" applyFill="1" applyBorder="1" applyAlignment="1">
      <alignment horizontal="center" vertical="top"/>
    </xf>
    <xf numFmtId="0" fontId="24" fillId="31" borderId="10" xfId="0" applyFont="1" applyFill="1" applyBorder="1" applyAlignment="1">
      <alignment horizontal="left" vertical="center" wrapText="1"/>
    </xf>
    <xf numFmtId="0" fontId="1" fillId="31" borderId="8" xfId="0" applyFont="1" applyFill="1" applyBorder="1" applyAlignment="1">
      <alignment vertical="center" wrapText="1"/>
    </xf>
    <xf numFmtId="166" fontId="3" fillId="31" borderId="8" xfId="48" applyNumberFormat="1" applyFont="1" applyFill="1" applyBorder="1" applyAlignment="1">
      <alignment horizontal="center" vertical="center" wrapText="1"/>
    </xf>
    <xf numFmtId="166" fontId="1" fillId="31" borderId="8" xfId="48" applyNumberFormat="1" applyFont="1" applyFill="1" applyBorder="1" applyAlignment="1">
      <alignment horizontal="center" vertical="center" wrapText="1"/>
    </xf>
    <xf numFmtId="0" fontId="24" fillId="31" borderId="8" xfId="0" applyFont="1" applyFill="1" applyBorder="1" applyAlignment="1">
      <alignment vertical="center" wrapText="1"/>
    </xf>
    <xf numFmtId="0" fontId="31" fillId="31" borderId="8" xfId="0" applyFont="1" applyFill="1" applyBorder="1" applyAlignment="1">
      <alignment wrapText="1"/>
    </xf>
    <xf numFmtId="4" fontId="3" fillId="31" borderId="8" xfId="0" applyNumberFormat="1" applyFont="1" applyFill="1" applyBorder="1" applyAlignment="1">
      <alignment horizontal="center" vertical="center" wrapText="1"/>
    </xf>
    <xf numFmtId="0" fontId="30" fillId="31" borderId="8" xfId="0" applyFont="1" applyFill="1" applyBorder="1" applyAlignment="1">
      <alignment horizontal="center" vertical="center" wrapText="1"/>
    </xf>
    <xf numFmtId="4" fontId="29" fillId="31" borderId="8" xfId="0" applyNumberFormat="1" applyFont="1" applyFill="1" applyBorder="1" applyAlignment="1">
      <alignment horizontal="center" vertical="center" wrapText="1"/>
    </xf>
    <xf numFmtId="0" fontId="3" fillId="31" borderId="11" xfId="0" applyFont="1" applyFill="1" applyBorder="1" applyAlignment="1">
      <alignment horizontal="center" vertical="center" wrapText="1"/>
    </xf>
    <xf numFmtId="164" fontId="3" fillId="31" borderId="8" xfId="48" applyNumberFormat="1" applyFont="1" applyFill="1" applyBorder="1" applyAlignment="1">
      <alignment horizontal="center" vertical="top"/>
    </xf>
    <xf numFmtId="164" fontId="3" fillId="31" borderId="8" xfId="48" applyNumberFormat="1" applyFont="1" applyFill="1" applyBorder="1">
      <alignment vertical="top"/>
    </xf>
    <xf numFmtId="49" fontId="24" fillId="31" borderId="8" xfId="0" applyNumberFormat="1" applyFont="1" applyFill="1" applyBorder="1" applyAlignment="1">
      <alignment horizontal="left" vertical="center" wrapText="1"/>
    </xf>
    <xf numFmtId="0" fontId="1" fillId="31" borderId="8" xfId="48" applyFont="1" applyFill="1" applyBorder="1" applyAlignment="1">
      <alignment horizontal="center" vertical="top" wrapText="1"/>
    </xf>
    <xf numFmtId="0" fontId="22" fillId="31" borderId="11" xfId="0" applyFont="1" applyFill="1" applyBorder="1" applyAlignment="1">
      <alignment horizontal="center" vertical="center" wrapText="1"/>
    </xf>
    <xf numFmtId="49" fontId="24" fillId="31" borderId="9" xfId="0" applyNumberFormat="1" applyFont="1" applyFill="1" applyBorder="1" applyAlignment="1">
      <alignment horizontal="center" vertical="center" wrapText="1"/>
    </xf>
    <xf numFmtId="0" fontId="3" fillId="31" borderId="8" xfId="48" applyFont="1" applyFill="1" applyBorder="1" applyAlignment="1">
      <alignment horizontal="center" vertical="top" wrapText="1"/>
    </xf>
    <xf numFmtId="0" fontId="3" fillId="31" borderId="8" xfId="48" applyFont="1" applyFill="1" applyBorder="1" applyAlignment="1">
      <alignment vertical="top" wrapText="1"/>
    </xf>
    <xf numFmtId="0" fontId="24" fillId="31" borderId="8" xfId="0" applyFont="1" applyFill="1" applyBorder="1" applyAlignment="1">
      <alignment horizontal="left" wrapText="1"/>
    </xf>
    <xf numFmtId="1" fontId="24" fillId="31" borderId="12" xfId="0" applyNumberFormat="1" applyFont="1" applyFill="1" applyBorder="1" applyAlignment="1">
      <alignment horizontal="center" vertical="center" wrapText="1"/>
    </xf>
    <xf numFmtId="49" fontId="24" fillId="31" borderId="12" xfId="54" applyNumberFormat="1" applyFont="1" applyFill="1" applyBorder="1" applyAlignment="1">
      <alignment horizontal="center" vertical="center" wrapText="1"/>
    </xf>
    <xf numFmtId="49" fontId="24" fillId="31" borderId="13" xfId="54" applyNumberFormat="1" applyFont="1" applyFill="1" applyBorder="1" applyAlignment="1">
      <alignment horizontal="center" vertical="center" wrapText="1"/>
    </xf>
    <xf numFmtId="0" fontId="22" fillId="31" borderId="8" xfId="0" applyFont="1" applyFill="1" applyBorder="1" applyAlignment="1">
      <alignment horizontal="left" vertical="center" wrapText="1"/>
    </xf>
    <xf numFmtId="49" fontId="31" fillId="31" borderId="12" xfId="0" applyNumberFormat="1" applyFont="1" applyFill="1" applyBorder="1" applyAlignment="1">
      <alignment horizontal="center" vertical="center" wrapText="1"/>
    </xf>
    <xf numFmtId="0" fontId="31" fillId="31" borderId="12" xfId="0" applyFont="1" applyFill="1" applyBorder="1" applyAlignment="1">
      <alignment horizontal="center" vertical="center" wrapText="1"/>
    </xf>
    <xf numFmtId="0" fontId="31" fillId="31" borderId="12" xfId="0" applyFont="1" applyFill="1" applyBorder="1" applyAlignment="1">
      <alignment vertical="center" wrapText="1"/>
    </xf>
    <xf numFmtId="0" fontId="24" fillId="31" borderId="12" xfId="0" applyFont="1" applyFill="1" applyBorder="1" applyAlignment="1">
      <alignment horizontal="center" wrapText="1"/>
    </xf>
    <xf numFmtId="0" fontId="24" fillId="31" borderId="12" xfId="0" applyFont="1" applyFill="1" applyBorder="1" applyAlignment="1">
      <alignment vertical="center" wrapText="1"/>
    </xf>
    <xf numFmtId="4" fontId="3" fillId="31" borderId="12" xfId="48" applyNumberFormat="1" applyFont="1" applyFill="1" applyBorder="1" applyAlignment="1">
      <alignment horizontal="center" vertical="center"/>
    </xf>
    <xf numFmtId="4" fontId="1" fillId="31" borderId="12" xfId="48" applyNumberFormat="1" applyFont="1" applyFill="1" applyBorder="1" applyAlignment="1">
      <alignment horizontal="center" vertical="center"/>
    </xf>
    <xf numFmtId="164" fontId="1" fillId="31" borderId="8" xfId="48" applyNumberFormat="1" applyFont="1" applyFill="1" applyBorder="1" applyAlignment="1">
      <alignment horizontal="center" vertical="top"/>
    </xf>
    <xf numFmtId="164" fontId="1" fillId="31" borderId="8" xfId="48" applyNumberFormat="1" applyFont="1" applyFill="1" applyBorder="1">
      <alignment vertical="top"/>
    </xf>
    <xf numFmtId="0" fontId="23" fillId="31" borderId="12" xfId="0" applyFont="1" applyFill="1" applyBorder="1" applyAlignment="1">
      <alignment horizontal="center" vertical="center" wrapText="1"/>
    </xf>
    <xf numFmtId="0" fontId="27" fillId="31" borderId="9" xfId="0" applyFont="1" applyFill="1" applyBorder="1" applyAlignment="1">
      <alignment horizontal="center" wrapText="1"/>
    </xf>
    <xf numFmtId="0" fontId="27" fillId="31" borderId="10" xfId="0" applyFont="1" applyFill="1" applyBorder="1" applyAlignment="1">
      <alignment horizontal="center" wrapText="1"/>
    </xf>
    <xf numFmtId="49" fontId="22" fillId="31" borderId="8" xfId="54" applyNumberFormat="1" applyFont="1" applyFill="1" applyBorder="1" applyAlignment="1">
      <alignment horizontal="center" vertical="center" wrapText="1"/>
    </xf>
    <xf numFmtId="0" fontId="22" fillId="31" borderId="8" xfId="54" applyFont="1" applyFill="1" applyBorder="1" applyAlignment="1">
      <alignment horizontal="center" vertical="center" wrapText="1"/>
    </xf>
    <xf numFmtId="0" fontId="24" fillId="31" borderId="10" xfId="0" applyFont="1" applyFill="1" applyBorder="1" applyAlignment="1">
      <alignment vertical="center" wrapText="1"/>
    </xf>
    <xf numFmtId="4" fontId="27" fillId="31" borderId="8" xfId="48" applyNumberFormat="1" applyFont="1" applyFill="1" applyBorder="1" applyAlignment="1">
      <alignment horizontal="center" vertical="center"/>
    </xf>
    <xf numFmtId="49" fontId="24" fillId="31" borderId="12" xfId="0" applyNumberFormat="1" applyFont="1" applyFill="1" applyBorder="1" applyAlignment="1">
      <alignment vertical="center" wrapText="1"/>
    </xf>
    <xf numFmtId="0" fontId="24" fillId="31" borderId="11" xfId="0" applyFont="1" applyFill="1" applyBorder="1" applyAlignment="1">
      <alignment horizontal="center" vertical="center" wrapText="1"/>
    </xf>
    <xf numFmtId="49" fontId="3" fillId="31" borderId="8" xfId="0" applyNumberFormat="1" applyFont="1" applyFill="1" applyBorder="1" applyAlignment="1">
      <alignment horizontal="center" vertical="center" wrapText="1"/>
    </xf>
    <xf numFmtId="0" fontId="22" fillId="31" borderId="8" xfId="0" applyFont="1" applyFill="1" applyBorder="1" applyAlignment="1">
      <alignment vertical="center" wrapText="1"/>
    </xf>
    <xf numFmtId="49" fontId="1" fillId="31" borderId="8" xfId="0" applyNumberFormat="1" applyFont="1" applyFill="1" applyBorder="1" applyAlignment="1">
      <alignment horizontal="center" vertical="center" wrapText="1"/>
    </xf>
    <xf numFmtId="0" fontId="1" fillId="31" borderId="8" xfId="0" applyFont="1" applyFill="1" applyBorder="1" applyAlignment="1">
      <alignment horizontal="center" vertical="center" wrapText="1"/>
    </xf>
    <xf numFmtId="0" fontId="22" fillId="31" borderId="8" xfId="0" applyFont="1" applyFill="1" applyBorder="1" applyAlignment="1">
      <alignment horizontal="center" vertical="center" wrapText="1"/>
    </xf>
    <xf numFmtId="0" fontId="22" fillId="31" borderId="10" xfId="0" applyFont="1" applyFill="1" applyBorder="1" applyAlignment="1">
      <alignment horizontal="center" vertical="center" wrapText="1"/>
    </xf>
    <xf numFmtId="0" fontId="22" fillId="31" borderId="9" xfId="0" applyFont="1" applyFill="1" applyBorder="1" applyAlignment="1">
      <alignment horizontal="center" vertical="center" wrapText="1"/>
    </xf>
    <xf numFmtId="0" fontId="24" fillId="31" borderId="9" xfId="0" applyFont="1" applyFill="1" applyBorder="1" applyAlignment="1">
      <alignment horizontal="center" vertical="center" wrapText="1"/>
    </xf>
    <xf numFmtId="49" fontId="24" fillId="31" borderId="14" xfId="0" applyNumberFormat="1" applyFont="1" applyFill="1" applyBorder="1" applyAlignment="1">
      <alignment horizontal="center" vertical="center" wrapText="1"/>
    </xf>
    <xf numFmtId="4" fontId="29" fillId="31" borderId="8" xfId="48" applyNumberFormat="1" applyFont="1" applyFill="1" applyBorder="1" applyAlignment="1">
      <alignment horizontal="center" vertical="center"/>
    </xf>
    <xf numFmtId="0" fontId="24" fillId="31" borderId="8" xfId="0" applyFont="1" applyFill="1" applyBorder="1" applyAlignment="1">
      <alignment vertical="top" wrapText="1"/>
    </xf>
    <xf numFmtId="0" fontId="24" fillId="31" borderId="10" xfId="0" applyFont="1" applyFill="1" applyBorder="1" applyAlignment="1">
      <alignment wrapText="1"/>
    </xf>
    <xf numFmtId="165" fontId="1" fillId="31" borderId="12" xfId="0" applyNumberFormat="1" applyFont="1" applyFill="1" applyBorder="1" applyAlignment="1">
      <alignment horizontal="center" vertical="center" wrapText="1"/>
    </xf>
    <xf numFmtId="4" fontId="3" fillId="31" borderId="8" xfId="48" applyNumberFormat="1" applyFont="1" applyFill="1" applyBorder="1" applyAlignment="1">
      <alignment horizontal="center" vertical="center" wrapText="1"/>
    </xf>
    <xf numFmtId="4" fontId="3" fillId="31" borderId="8" xfId="0" applyNumberFormat="1" applyFont="1" applyFill="1" applyBorder="1"/>
    <xf numFmtId="0" fontId="24" fillId="31" borderId="8" xfId="54" applyFont="1" applyFill="1" applyBorder="1" applyAlignment="1">
      <alignment horizontal="left" vertical="center" wrapText="1"/>
    </xf>
    <xf numFmtId="0" fontId="31" fillId="31" borderId="8" xfId="54" applyFont="1" applyFill="1" applyBorder="1" applyAlignment="1">
      <alignment horizontal="center" vertical="center" wrapText="1"/>
    </xf>
    <xf numFmtId="0" fontId="31" fillId="31" borderId="8" xfId="54" applyFont="1" applyFill="1" applyBorder="1" applyAlignment="1">
      <alignment horizontal="left" vertical="center" wrapText="1"/>
    </xf>
    <xf numFmtId="49" fontId="23" fillId="31" borderId="11" xfId="54" applyNumberFormat="1" applyFont="1" applyFill="1" applyBorder="1" applyAlignment="1">
      <alignment horizontal="center" vertical="center" wrapText="1"/>
    </xf>
    <xf numFmtId="0" fontId="24" fillId="31" borderId="0" xfId="0" applyFont="1" applyFill="1" applyAlignment="1">
      <alignment horizontal="center" wrapText="1"/>
    </xf>
    <xf numFmtId="0" fontId="27" fillId="31" borderId="8" xfId="0" applyFont="1" applyFill="1" applyBorder="1" applyAlignment="1">
      <alignment horizontal="center" vertical="center" wrapText="1"/>
    </xf>
    <xf numFmtId="0" fontId="27" fillId="31" borderId="8" xfId="0" applyFont="1" applyFill="1" applyBorder="1" applyAlignment="1">
      <alignment horizontal="left" vertical="center" wrapText="1"/>
    </xf>
    <xf numFmtId="49" fontId="24" fillId="31" borderId="8" xfId="0" applyNumberFormat="1" applyFont="1" applyFill="1" applyBorder="1" applyAlignment="1">
      <alignment horizontal="center" vertical="center"/>
    </xf>
    <xf numFmtId="4" fontId="1" fillId="31" borderId="8" xfId="0" applyNumberFormat="1" applyFont="1" applyFill="1" applyBorder="1" applyAlignment="1">
      <alignment horizontal="center" vertical="center" wrapText="1"/>
    </xf>
    <xf numFmtId="0" fontId="23" fillId="31" borderId="8" xfId="54" applyFont="1" applyFill="1" applyBorder="1" applyAlignment="1">
      <alignment horizontal="left" vertical="center" wrapText="1"/>
    </xf>
    <xf numFmtId="0" fontId="22" fillId="31" borderId="0" xfId="0" applyFont="1" applyFill="1" applyAlignment="1">
      <alignment vertical="center"/>
    </xf>
    <xf numFmtId="4" fontId="1" fillId="31" borderId="8" xfId="48" applyNumberFormat="1" applyFont="1" applyFill="1" applyBorder="1" applyAlignment="1">
      <alignment horizontal="center" vertical="center" wrapText="1"/>
    </xf>
    <xf numFmtId="164" fontId="24" fillId="31" borderId="8" xfId="48" applyNumberFormat="1" applyFont="1" applyFill="1" applyBorder="1" applyAlignment="1">
      <alignment horizontal="center" vertical="center" wrapText="1"/>
    </xf>
    <xf numFmtId="164" fontId="24" fillId="31" borderId="8" xfId="48" applyNumberFormat="1" applyFont="1" applyFill="1" applyBorder="1" applyAlignment="1">
      <alignment horizontal="left" vertical="center" wrapText="1"/>
    </xf>
    <xf numFmtId="0" fontId="30" fillId="31" borderId="8" xfId="0" applyFont="1" applyFill="1" applyBorder="1" applyAlignment="1">
      <alignment horizontal="left" vertical="center" wrapText="1"/>
    </xf>
    <xf numFmtId="0" fontId="28" fillId="31" borderId="12" xfId="0" applyFont="1" applyFill="1" applyBorder="1" applyAlignment="1">
      <alignment horizontal="center" vertical="center" wrapText="1"/>
    </xf>
    <xf numFmtId="0" fontId="28" fillId="31" borderId="12" xfId="0" applyFont="1" applyFill="1" applyBorder="1" applyAlignment="1">
      <alignment horizontal="left" vertical="center" wrapText="1"/>
    </xf>
    <xf numFmtId="0" fontId="24" fillId="31" borderId="12" xfId="0" applyFont="1" applyFill="1" applyBorder="1" applyAlignment="1">
      <alignment horizontal="center" vertical="center" wrapText="1"/>
    </xf>
    <xf numFmtId="49" fontId="24" fillId="31" borderId="12" xfId="0" applyNumberFormat="1" applyFont="1" applyFill="1" applyBorder="1" applyAlignment="1">
      <alignment horizontal="center" vertical="center" wrapText="1"/>
    </xf>
    <xf numFmtId="0" fontId="22" fillId="31" borderId="0" xfId="0" applyFont="1" applyFill="1" applyAlignment="1">
      <alignment vertical="top" wrapText="1"/>
    </xf>
    <xf numFmtId="4" fontId="23" fillId="31" borderId="8" xfId="48" applyNumberFormat="1" applyFont="1" applyFill="1" applyBorder="1" applyAlignment="1">
      <alignment horizontal="center" vertical="center"/>
    </xf>
    <xf numFmtId="0" fontId="34" fillId="31" borderId="8" xfId="0" applyFont="1" applyFill="1" applyBorder="1" applyAlignment="1">
      <alignment wrapText="1"/>
    </xf>
    <xf numFmtId="0" fontId="4" fillId="31" borderId="8" xfId="0" applyFont="1" applyFill="1" applyBorder="1"/>
    <xf numFmtId="4" fontId="27" fillId="31" borderId="8" xfId="0" applyNumberFormat="1" applyFont="1" applyFill="1" applyBorder="1" applyAlignment="1">
      <alignment horizontal="center"/>
    </xf>
    <xf numFmtId="0" fontId="3" fillId="24" borderId="10" xfId="0" applyFont="1" applyFill="1" applyBorder="1" applyAlignment="1">
      <alignment horizontal="center" vertical="center" wrapText="1"/>
    </xf>
    <xf numFmtId="166" fontId="3" fillId="24" borderId="10" xfId="48" applyNumberFormat="1" applyFont="1" applyFill="1" applyBorder="1" applyAlignment="1">
      <alignment horizontal="center" vertical="center"/>
    </xf>
    <xf numFmtId="166" fontId="29" fillId="24" borderId="10" xfId="48" applyNumberFormat="1" applyFont="1" applyFill="1" applyBorder="1" applyAlignment="1">
      <alignment horizontal="center" vertical="center"/>
    </xf>
    <xf numFmtId="166" fontId="1" fillId="24" borderId="10" xfId="48" applyNumberFormat="1" applyFont="1" applyFill="1" applyBorder="1" applyAlignment="1">
      <alignment horizontal="center" vertical="center"/>
    </xf>
    <xf numFmtId="4" fontId="3" fillId="24" borderId="10" xfId="48" applyNumberFormat="1" applyFont="1" applyFill="1" applyBorder="1" applyAlignment="1">
      <alignment horizontal="center" vertical="center"/>
    </xf>
    <xf numFmtId="166" fontId="3" fillId="24" borderId="10" xfId="0" applyNumberFormat="1" applyFont="1" applyFill="1" applyBorder="1" applyAlignment="1">
      <alignment horizontal="center" vertical="center" wrapText="1"/>
    </xf>
    <xf numFmtId="166" fontId="3" fillId="27" borderId="10" xfId="48" applyNumberFormat="1" applyFont="1" applyFill="1" applyBorder="1" applyAlignment="1">
      <alignment horizontal="center" vertical="center"/>
    </xf>
    <xf numFmtId="166" fontId="3" fillId="24" borderId="10" xfId="48" applyNumberFormat="1" applyFont="1" applyFill="1" applyBorder="1" applyAlignment="1">
      <alignment horizontal="center" vertical="top"/>
    </xf>
    <xf numFmtId="166" fontId="3" fillId="24" borderId="10" xfId="48" applyNumberFormat="1" applyFont="1" applyFill="1" applyBorder="1" applyAlignment="1">
      <alignment horizontal="center" vertical="center" wrapText="1"/>
    </xf>
    <xf numFmtId="166" fontId="3" fillId="26" borderId="10" xfId="48" applyNumberFormat="1" applyFont="1" applyFill="1" applyBorder="1" applyAlignment="1">
      <alignment horizontal="center" vertical="center"/>
    </xf>
    <xf numFmtId="4" fontId="3" fillId="24" borderId="10" xfId="0" applyNumberFormat="1" applyFont="1" applyFill="1" applyBorder="1" applyAlignment="1">
      <alignment horizontal="center" vertical="center" wrapText="1"/>
    </xf>
    <xf numFmtId="4" fontId="29" fillId="24" borderId="10" xfId="0" applyNumberFormat="1" applyFont="1" applyFill="1" applyBorder="1" applyAlignment="1">
      <alignment horizontal="center" vertical="center" wrapText="1"/>
    </xf>
    <xf numFmtId="4" fontId="3" fillId="24" borderId="32" xfId="48" applyNumberFormat="1" applyFont="1" applyFill="1" applyBorder="1" applyAlignment="1">
      <alignment horizontal="center" vertical="center"/>
    </xf>
    <xf numFmtId="4" fontId="1" fillId="24" borderId="10" xfId="48" applyNumberFormat="1" applyFont="1" applyFill="1" applyBorder="1" applyAlignment="1">
      <alignment horizontal="center" vertical="center"/>
    </xf>
    <xf numFmtId="4" fontId="3" fillId="25" borderId="10" xfId="48" applyNumberFormat="1" applyFont="1" applyFill="1" applyBorder="1" applyAlignment="1">
      <alignment horizontal="center" vertical="center"/>
    </xf>
    <xf numFmtId="4" fontId="3" fillId="26" borderId="10" xfId="48" applyNumberFormat="1" applyFont="1" applyFill="1" applyBorder="1" applyAlignment="1">
      <alignment horizontal="center" vertical="center"/>
    </xf>
    <xf numFmtId="4" fontId="29" fillId="24" borderId="10" xfId="48" applyNumberFormat="1" applyFont="1" applyFill="1" applyBorder="1" applyAlignment="1">
      <alignment horizontal="center" vertical="center"/>
    </xf>
    <xf numFmtId="4" fontId="3" fillId="28" borderId="10" xfId="48" applyNumberFormat="1" applyFont="1" applyFill="1" applyBorder="1" applyAlignment="1">
      <alignment horizontal="center" vertical="center"/>
    </xf>
    <xf numFmtId="4" fontId="29" fillId="28" borderId="10" xfId="48" applyNumberFormat="1" applyFont="1" applyFill="1" applyBorder="1" applyAlignment="1">
      <alignment horizontal="center" vertical="center"/>
    </xf>
    <xf numFmtId="4" fontId="3" fillId="29" borderId="10" xfId="0" applyNumberFormat="1" applyFont="1" applyFill="1" applyBorder="1" applyAlignment="1">
      <alignment horizontal="center" vertical="center" wrapText="1"/>
    </xf>
    <xf numFmtId="4" fontId="3" fillId="30" borderId="10" xfId="48" applyNumberFormat="1" applyFont="1" applyFill="1" applyBorder="1" applyAlignment="1">
      <alignment horizontal="center" vertical="center"/>
    </xf>
    <xf numFmtId="4" fontId="3" fillId="25" borderId="10" xfId="0" applyNumberFormat="1" applyFont="1" applyFill="1" applyBorder="1" applyAlignment="1">
      <alignment horizontal="center" vertical="center" wrapText="1"/>
    </xf>
    <xf numFmtId="4" fontId="29" fillId="25" borderId="10" xfId="0" applyNumberFormat="1" applyFont="1" applyFill="1" applyBorder="1" applyAlignment="1">
      <alignment horizontal="center" vertical="center" wrapText="1"/>
    </xf>
    <xf numFmtId="4" fontId="3" fillId="27" borderId="10" xfId="48" applyNumberFormat="1" applyFont="1" applyFill="1" applyBorder="1" applyAlignment="1">
      <alignment horizontal="center" vertical="center"/>
    </xf>
    <xf numFmtId="4" fontId="3" fillId="26" borderId="32" xfId="48" applyNumberFormat="1" applyFont="1" applyFill="1" applyBorder="1" applyAlignment="1">
      <alignment horizontal="center" vertical="center"/>
    </xf>
    <xf numFmtId="4" fontId="23" fillId="25" borderId="10" xfId="48" applyNumberFormat="1" applyFont="1" applyFill="1" applyBorder="1" applyAlignment="1">
      <alignment horizontal="center" vertical="center"/>
    </xf>
    <xf numFmtId="4" fontId="27" fillId="24" borderId="37" xfId="0" applyNumberFormat="1" applyFont="1" applyFill="1" applyBorder="1" applyAlignment="1">
      <alignment horizontal="center"/>
    </xf>
    <xf numFmtId="166" fontId="3" fillId="31" borderId="8" xfId="0" applyNumberFormat="1" applyFont="1" applyFill="1" applyBorder="1" applyAlignment="1">
      <alignment horizontal="center" vertical="justify" wrapText="1"/>
    </xf>
    <xf numFmtId="0" fontId="1" fillId="31" borderId="12" xfId="0" applyFont="1" applyFill="1" applyBorder="1" applyAlignment="1">
      <alignment horizontal="center" vertical="center" wrapText="1"/>
    </xf>
    <xf numFmtId="0" fontId="1" fillId="31" borderId="11" xfId="0" applyFont="1" applyFill="1" applyBorder="1" applyAlignment="1">
      <alignment horizontal="center" vertical="center" wrapText="1"/>
    </xf>
    <xf numFmtId="49" fontId="24" fillId="31" borderId="12" xfId="0" applyNumberFormat="1" applyFont="1" applyFill="1" applyBorder="1" applyAlignment="1">
      <alignment horizontal="center" vertical="center" wrapText="1"/>
    </xf>
    <xf numFmtId="49" fontId="24" fillId="31" borderId="11" xfId="0" applyNumberFormat="1" applyFont="1" applyFill="1" applyBorder="1" applyAlignment="1">
      <alignment horizontal="center" vertical="center" wrapText="1"/>
    </xf>
    <xf numFmtId="0" fontId="22" fillId="31" borderId="12" xfId="0" applyFont="1" applyFill="1" applyBorder="1" applyAlignment="1">
      <alignment horizontal="center" vertical="center" wrapText="1"/>
    </xf>
    <xf numFmtId="0" fontId="22" fillId="31" borderId="11" xfId="0" applyFont="1" applyFill="1" applyBorder="1" applyAlignment="1">
      <alignment horizontal="center" vertical="center" wrapText="1"/>
    </xf>
    <xf numFmtId="0" fontId="24" fillId="31" borderId="12" xfId="0" applyFont="1" applyFill="1" applyBorder="1" applyAlignment="1">
      <alignment horizontal="center" vertical="center" wrapText="1"/>
    </xf>
    <xf numFmtId="0" fontId="24" fillId="31" borderId="11" xfId="0" applyFont="1" applyFill="1" applyBorder="1" applyAlignment="1">
      <alignment horizontal="center" vertical="center" wrapText="1"/>
    </xf>
    <xf numFmtId="0" fontId="32" fillId="31" borderId="9" xfId="54" applyFont="1" applyFill="1" applyBorder="1" applyAlignment="1">
      <alignment horizontal="center" vertical="center" wrapText="1"/>
    </xf>
    <xf numFmtId="0" fontId="32" fillId="31" borderId="14" xfId="54" applyFont="1" applyFill="1" applyBorder="1" applyAlignment="1">
      <alignment horizontal="center" vertical="center" wrapText="1"/>
    </xf>
    <xf numFmtId="0" fontId="32" fillId="31" borderId="10" xfId="54" applyFont="1" applyFill="1" applyBorder="1" applyAlignment="1">
      <alignment horizontal="center" vertical="center" wrapText="1"/>
    </xf>
    <xf numFmtId="0" fontId="27" fillId="31" borderId="9" xfId="0" applyFont="1" applyFill="1" applyBorder="1" applyAlignment="1">
      <alignment horizontal="center" vertical="center" wrapText="1"/>
    </xf>
    <xf numFmtId="0" fontId="27" fillId="31" borderId="10" xfId="0" applyFont="1" applyFill="1" applyBorder="1" applyAlignment="1">
      <alignment horizontal="center" vertical="center" wrapText="1"/>
    </xf>
    <xf numFmtId="1" fontId="24" fillId="31" borderId="12" xfId="0" applyNumberFormat="1" applyFont="1" applyFill="1" applyBorder="1" applyAlignment="1">
      <alignment horizontal="center" vertical="center" wrapText="1"/>
    </xf>
    <xf numFmtId="1" fontId="24" fillId="31" borderId="11" xfId="0" applyNumberFormat="1" applyFont="1" applyFill="1" applyBorder="1" applyAlignment="1">
      <alignment horizontal="center" vertical="center" wrapText="1"/>
    </xf>
    <xf numFmtId="49" fontId="24" fillId="31" borderId="12" xfId="54" applyNumberFormat="1" applyFont="1" applyFill="1" applyBorder="1" applyAlignment="1">
      <alignment horizontal="center" vertical="center" wrapText="1"/>
    </xf>
    <xf numFmtId="49" fontId="24" fillId="31" borderId="11" xfId="54" applyNumberFormat="1" applyFont="1" applyFill="1" applyBorder="1" applyAlignment="1">
      <alignment horizontal="center" vertical="center" wrapText="1"/>
    </xf>
    <xf numFmtId="0" fontId="27" fillId="31" borderId="9" xfId="54" applyFont="1" applyFill="1" applyBorder="1" applyAlignment="1">
      <alignment horizontal="center" vertical="center" wrapText="1"/>
    </xf>
    <xf numFmtId="0" fontId="27" fillId="31" borderId="10" xfId="54" applyFont="1" applyFill="1" applyBorder="1" applyAlignment="1">
      <alignment horizontal="center" vertical="center" wrapText="1"/>
    </xf>
    <xf numFmtId="49" fontId="24" fillId="31" borderId="13" xfId="54" applyNumberFormat="1" applyFont="1" applyFill="1" applyBorder="1" applyAlignment="1">
      <alignment horizontal="center" vertical="center" wrapText="1"/>
    </xf>
    <xf numFmtId="49" fontId="24" fillId="31" borderId="34" xfId="54" applyNumberFormat="1" applyFont="1" applyFill="1" applyBorder="1" applyAlignment="1">
      <alignment horizontal="center" vertical="center" wrapText="1"/>
    </xf>
    <xf numFmtId="0" fontId="22" fillId="31" borderId="8" xfId="0" applyFont="1" applyFill="1" applyBorder="1" applyAlignment="1">
      <alignment horizontal="center" vertical="center" wrapText="1"/>
    </xf>
    <xf numFmtId="0" fontId="23" fillId="31" borderId="9" xfId="0" applyFont="1" applyFill="1" applyBorder="1" applyAlignment="1">
      <alignment horizontal="center" vertical="center" wrapText="1"/>
    </xf>
    <xf numFmtId="0" fontId="23" fillId="31" borderId="10" xfId="0" applyFont="1" applyFill="1" applyBorder="1" applyAlignment="1">
      <alignment horizontal="center" vertical="center" wrapText="1"/>
    </xf>
    <xf numFmtId="0" fontId="30" fillId="31" borderId="8" xfId="0" applyFont="1" applyFill="1" applyBorder="1" applyAlignment="1">
      <alignment horizontal="center" vertical="center" wrapText="1"/>
    </xf>
    <xf numFmtId="0" fontId="23" fillId="31" borderId="8" xfId="0" applyFont="1" applyFill="1" applyBorder="1" applyAlignment="1">
      <alignment horizontal="center" vertical="center" wrapText="1"/>
    </xf>
    <xf numFmtId="0" fontId="27" fillId="31" borderId="8" xfId="54" applyFont="1" applyFill="1" applyBorder="1" applyAlignment="1">
      <alignment horizontal="center" vertical="center" wrapText="1"/>
    </xf>
    <xf numFmtId="0" fontId="4" fillId="31" borderId="9" xfId="54" applyFont="1" applyFill="1" applyBorder="1" applyAlignment="1">
      <alignment horizontal="center" vertical="center" wrapText="1"/>
    </xf>
    <xf numFmtId="0" fontId="4" fillId="31" borderId="14" xfId="54" applyFont="1" applyFill="1" applyBorder="1" applyAlignment="1">
      <alignment horizontal="center" vertical="center" wrapText="1"/>
    </xf>
    <xf numFmtId="0" fontId="4" fillId="31" borderId="10" xfId="54" applyFont="1" applyFill="1" applyBorder="1" applyAlignment="1">
      <alignment horizontal="center" vertical="center" wrapText="1"/>
    </xf>
    <xf numFmtId="0" fontId="3" fillId="31" borderId="9" xfId="0" applyFont="1" applyFill="1" applyBorder="1" applyAlignment="1">
      <alignment horizontal="center" vertical="center" wrapText="1"/>
    </xf>
    <xf numFmtId="0" fontId="3" fillId="31" borderId="10" xfId="0" applyFont="1" applyFill="1" applyBorder="1" applyAlignment="1">
      <alignment horizontal="center" vertical="center" wrapText="1"/>
    </xf>
    <xf numFmtId="0" fontId="4" fillId="31" borderId="9" xfId="0" applyFont="1" applyFill="1" applyBorder="1" applyAlignment="1">
      <alignment horizontal="center" vertical="center" wrapText="1"/>
    </xf>
    <xf numFmtId="0" fontId="4" fillId="31" borderId="14" xfId="0" applyFont="1" applyFill="1" applyBorder="1" applyAlignment="1">
      <alignment horizontal="center" vertical="center" wrapText="1"/>
    </xf>
    <xf numFmtId="0" fontId="4" fillId="31" borderId="10" xfId="0" applyFont="1" applyFill="1" applyBorder="1" applyAlignment="1">
      <alignment horizontal="center" vertical="center" wrapText="1"/>
    </xf>
    <xf numFmtId="0" fontId="27" fillId="31" borderId="9" xfId="0" applyFont="1" applyFill="1" applyBorder="1" applyAlignment="1">
      <alignment horizontal="center"/>
    </xf>
    <xf numFmtId="0" fontId="27" fillId="31" borderId="10" xfId="0" applyFont="1" applyFill="1" applyBorder="1" applyAlignment="1">
      <alignment horizontal="center"/>
    </xf>
    <xf numFmtId="0" fontId="32" fillId="31" borderId="9" xfId="0" applyFont="1" applyFill="1" applyBorder="1" applyAlignment="1">
      <alignment horizontal="center" vertical="center" wrapText="1"/>
    </xf>
    <xf numFmtId="0" fontId="32" fillId="31" borderId="14" xfId="0" applyFont="1" applyFill="1" applyBorder="1" applyAlignment="1">
      <alignment horizontal="center" vertical="center" wrapText="1"/>
    </xf>
    <xf numFmtId="0" fontId="32" fillId="31" borderId="10" xfId="0" applyFont="1" applyFill="1" applyBorder="1" applyAlignment="1">
      <alignment horizontal="center" vertical="center" wrapText="1"/>
    </xf>
    <xf numFmtId="49" fontId="23" fillId="31" borderId="9" xfId="0" applyNumberFormat="1" applyFont="1" applyFill="1" applyBorder="1" applyAlignment="1">
      <alignment horizontal="center" vertical="center" wrapText="1"/>
    </xf>
    <xf numFmtId="49" fontId="23" fillId="31" borderId="10" xfId="0" applyNumberFormat="1" applyFont="1" applyFill="1" applyBorder="1" applyAlignment="1">
      <alignment horizontal="center" vertical="center" wrapText="1"/>
    </xf>
    <xf numFmtId="0" fontId="32" fillId="31" borderId="8" xfId="0" applyFont="1" applyFill="1" applyBorder="1" applyAlignment="1">
      <alignment horizontal="center" vertical="center" wrapText="1"/>
    </xf>
    <xf numFmtId="0" fontId="23" fillId="31" borderId="14" xfId="0" applyFont="1" applyFill="1" applyBorder="1" applyAlignment="1">
      <alignment horizontal="center" vertical="center" wrapText="1"/>
    </xf>
    <xf numFmtId="0" fontId="30" fillId="31" borderId="9" xfId="0" applyFont="1" applyFill="1" applyBorder="1" applyAlignment="1">
      <alignment horizontal="center" vertical="center" wrapText="1"/>
    </xf>
    <xf numFmtId="0" fontId="30" fillId="31" borderId="14" xfId="0" applyFont="1" applyFill="1" applyBorder="1" applyAlignment="1">
      <alignment horizontal="center" vertical="center" wrapText="1"/>
    </xf>
    <xf numFmtId="0" fontId="30" fillId="31" borderId="10" xfId="0" applyFont="1" applyFill="1" applyBorder="1" applyAlignment="1">
      <alignment horizontal="center" vertical="center" wrapText="1"/>
    </xf>
    <xf numFmtId="0" fontId="27" fillId="31" borderId="9" xfId="0" applyFont="1" applyFill="1" applyBorder="1" applyAlignment="1">
      <alignment horizontal="center" wrapText="1"/>
    </xf>
    <xf numFmtId="0" fontId="27" fillId="31" borderId="10" xfId="0" applyFont="1" applyFill="1" applyBorder="1" applyAlignment="1">
      <alignment horizontal="center" wrapText="1"/>
    </xf>
    <xf numFmtId="0" fontId="23" fillId="31" borderId="9" xfId="0" applyFont="1" applyFill="1" applyBorder="1" applyAlignment="1">
      <alignment horizontal="left" vertical="center" wrapText="1"/>
    </xf>
    <xf numFmtId="0" fontId="23" fillId="31" borderId="10" xfId="0" applyFont="1" applyFill="1" applyBorder="1" applyAlignment="1">
      <alignment horizontal="left" vertical="center" wrapText="1"/>
    </xf>
    <xf numFmtId="0" fontId="22" fillId="24" borderId="0" xfId="0" applyFont="1" applyFill="1" applyAlignment="1">
      <alignment horizontal="left" vertical="top"/>
    </xf>
    <xf numFmtId="0" fontId="26" fillId="24" borderId="0" xfId="0" applyFont="1" applyFill="1" applyAlignment="1">
      <alignment horizontal="center" vertical="top" wrapText="1"/>
    </xf>
    <xf numFmtId="0" fontId="4" fillId="24" borderId="0" xfId="0" applyFont="1" applyFill="1" applyAlignment="1">
      <alignment horizontal="center" vertical="top" wrapText="1"/>
    </xf>
    <xf numFmtId="0" fontId="3" fillId="31" borderId="12" xfId="0" applyFont="1" applyFill="1" applyBorder="1" applyAlignment="1">
      <alignment horizontal="center" vertical="center" wrapText="1"/>
    </xf>
    <xf numFmtId="0" fontId="3" fillId="31" borderId="11" xfId="0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0" fontId="4" fillId="24" borderId="0" xfId="0" applyFont="1" applyFill="1" applyAlignment="1">
      <alignment horizontal="right"/>
    </xf>
    <xf numFmtId="0" fontId="27" fillId="31" borderId="13" xfId="0" applyFont="1" applyFill="1" applyBorder="1" applyAlignment="1">
      <alignment horizontal="center" vertical="top" wrapText="1"/>
    </xf>
    <xf numFmtId="0" fontId="27" fillId="31" borderId="32" xfId="0" applyFont="1" applyFill="1" applyBorder="1" applyAlignment="1">
      <alignment horizontal="center" vertical="top" wrapText="1"/>
    </xf>
    <xf numFmtId="0" fontId="4" fillId="31" borderId="9" xfId="0" applyFont="1" applyFill="1" applyBorder="1" applyAlignment="1">
      <alignment horizontal="center"/>
    </xf>
    <xf numFmtId="0" fontId="4" fillId="31" borderId="14" xfId="0" applyFont="1" applyFill="1" applyBorder="1" applyAlignment="1">
      <alignment horizontal="center"/>
    </xf>
    <xf numFmtId="0" fontId="24" fillId="31" borderId="8" xfId="0" applyFont="1" applyFill="1" applyBorder="1" applyAlignment="1">
      <alignment horizontal="center" vertical="center" wrapText="1"/>
    </xf>
    <xf numFmtId="49" fontId="24" fillId="31" borderId="8" xfId="0" applyNumberFormat="1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6" fillId="31" borderId="11" xfId="0" applyFont="1" applyFill="1" applyBorder="1" applyAlignment="1">
      <alignment horizontal="center" vertical="center" wrapText="1"/>
    </xf>
    <xf numFmtId="0" fontId="22" fillId="31" borderId="33" xfId="0" applyFont="1" applyFill="1" applyBorder="1" applyAlignment="1">
      <alignment horizontal="center" vertical="center" wrapText="1"/>
    </xf>
    <xf numFmtId="0" fontId="23" fillId="24" borderId="22" xfId="0" applyFont="1" applyFill="1" applyBorder="1" applyAlignment="1">
      <alignment horizontal="center" vertical="center" wrapText="1"/>
    </xf>
    <xf numFmtId="0" fontId="23" fillId="24" borderId="23" xfId="0" applyFont="1" applyFill="1" applyBorder="1" applyAlignment="1">
      <alignment horizontal="center" vertical="center" wrapText="1"/>
    </xf>
    <xf numFmtId="0" fontId="23" fillId="31" borderId="9" xfId="54" applyFont="1" applyFill="1" applyBorder="1" applyAlignment="1">
      <alignment horizontal="center" vertical="center" wrapText="1"/>
    </xf>
    <xf numFmtId="0" fontId="23" fillId="31" borderId="10" xfId="54" applyFont="1" applyFill="1" applyBorder="1" applyAlignment="1">
      <alignment horizontal="center" vertical="center" wrapText="1"/>
    </xf>
    <xf numFmtId="0" fontId="26" fillId="27" borderId="29" xfId="0" applyFont="1" applyFill="1" applyBorder="1" applyAlignment="1">
      <alignment horizontal="center" vertical="center"/>
    </xf>
    <xf numFmtId="0" fontId="26" fillId="27" borderId="30" xfId="0" applyFont="1" applyFill="1" applyBorder="1" applyAlignment="1">
      <alignment horizontal="center" vertical="center"/>
    </xf>
    <xf numFmtId="0" fontId="26" fillId="27" borderId="31" xfId="0" applyFont="1" applyFill="1" applyBorder="1" applyAlignment="1">
      <alignment horizontal="center" vertical="center"/>
    </xf>
    <xf numFmtId="0" fontId="3" fillId="24" borderId="35" xfId="0" applyFont="1" applyFill="1" applyBorder="1" applyAlignment="1">
      <alignment horizontal="center" vertical="center" wrapText="1"/>
    </xf>
    <xf numFmtId="0" fontId="3" fillId="24" borderId="36" xfId="0" applyFont="1" applyFill="1" applyBorder="1" applyAlignment="1">
      <alignment horizontal="center"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center" vertical="center" wrapText="1"/>
    </xf>
    <xf numFmtId="0" fontId="26" fillId="24" borderId="24" xfId="0" applyFont="1" applyFill="1" applyBorder="1" applyAlignment="1">
      <alignment horizontal="center"/>
    </xf>
    <xf numFmtId="0" fontId="1" fillId="24" borderId="25" xfId="0" applyFont="1" applyFill="1" applyBorder="1" applyAlignment="1">
      <alignment horizontal="center"/>
    </xf>
    <xf numFmtId="0" fontId="3" fillId="24" borderId="26" xfId="0" applyFont="1" applyFill="1" applyBorder="1" applyAlignment="1">
      <alignment horizontal="center" vertical="center" wrapText="1"/>
    </xf>
    <xf numFmtId="0" fontId="3" fillId="24" borderId="27" xfId="0" applyFont="1" applyFill="1" applyBorder="1" applyAlignment="1">
      <alignment horizontal="center" vertical="center" wrapText="1"/>
    </xf>
  </cellXfs>
  <cellStyles count="62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Normal_meresha_07" xfId="19" xr:uid="{00000000-0005-0000-0000-000012000000}"/>
    <cellStyle name="Акцент1" xfId="20" xr:uid="{00000000-0005-0000-0000-000013000000}"/>
    <cellStyle name="Акцент2" xfId="21" xr:uid="{00000000-0005-0000-0000-000014000000}"/>
    <cellStyle name="Акцент3" xfId="22" xr:uid="{00000000-0005-0000-0000-000015000000}"/>
    <cellStyle name="Акцент4" xfId="23" xr:uid="{00000000-0005-0000-0000-000016000000}"/>
    <cellStyle name="Акцент5" xfId="24" xr:uid="{00000000-0005-0000-0000-000017000000}"/>
    <cellStyle name="Акцент6" xfId="25" xr:uid="{00000000-0005-0000-0000-000018000000}"/>
    <cellStyle name="Ввод " xfId="26" xr:uid="{00000000-0005-0000-0000-000019000000}"/>
    <cellStyle name="Вывод" xfId="27" xr:uid="{00000000-0005-0000-0000-00001A000000}"/>
    <cellStyle name="Вычисление" xfId="28" xr:uid="{00000000-0005-0000-0000-00001B000000}"/>
    <cellStyle name="Звичайний" xfId="0" builtinId="0"/>
    <cellStyle name="Звичайний 10" xfId="29" xr:uid="{00000000-0005-0000-0000-00001C000000}"/>
    <cellStyle name="Звичайний 11" xfId="30" xr:uid="{00000000-0005-0000-0000-00001D000000}"/>
    <cellStyle name="Звичайний 12" xfId="31" xr:uid="{00000000-0005-0000-0000-00001E000000}"/>
    <cellStyle name="Звичайний 13" xfId="32" xr:uid="{00000000-0005-0000-0000-00001F000000}"/>
    <cellStyle name="Звичайний 14" xfId="33" xr:uid="{00000000-0005-0000-0000-000020000000}"/>
    <cellStyle name="Звичайний 15" xfId="34" xr:uid="{00000000-0005-0000-0000-000021000000}"/>
    <cellStyle name="Звичайний 16" xfId="35" xr:uid="{00000000-0005-0000-0000-000022000000}"/>
    <cellStyle name="Звичайний 17" xfId="36" xr:uid="{00000000-0005-0000-0000-000023000000}"/>
    <cellStyle name="Звичайний 18" xfId="37" xr:uid="{00000000-0005-0000-0000-000024000000}"/>
    <cellStyle name="Звичайний 19" xfId="38" xr:uid="{00000000-0005-0000-0000-000025000000}"/>
    <cellStyle name="Звичайний 2" xfId="39" xr:uid="{00000000-0005-0000-0000-000026000000}"/>
    <cellStyle name="Звичайний 20" xfId="40" xr:uid="{00000000-0005-0000-0000-000027000000}"/>
    <cellStyle name="Звичайний 3" xfId="41" xr:uid="{00000000-0005-0000-0000-000028000000}"/>
    <cellStyle name="Звичайний 4" xfId="42" xr:uid="{00000000-0005-0000-0000-000029000000}"/>
    <cellStyle name="Звичайний 5" xfId="43" xr:uid="{00000000-0005-0000-0000-00002A000000}"/>
    <cellStyle name="Звичайний 6" xfId="44" xr:uid="{00000000-0005-0000-0000-00002B000000}"/>
    <cellStyle name="Звичайний 7" xfId="45" xr:uid="{00000000-0005-0000-0000-00002C000000}"/>
    <cellStyle name="Звичайний 8" xfId="46" xr:uid="{00000000-0005-0000-0000-00002D000000}"/>
    <cellStyle name="Звичайний 9" xfId="47" xr:uid="{00000000-0005-0000-0000-00002E000000}"/>
    <cellStyle name="Звичайний_Додаток _ 3 зм_ни 4575" xfId="48" xr:uid="{00000000-0005-0000-0000-00002F000000}"/>
    <cellStyle name="Итог" xfId="49" xr:uid="{00000000-0005-0000-0000-000030000000}"/>
    <cellStyle name="Контрольная ячейка" xfId="50" xr:uid="{00000000-0005-0000-0000-000031000000}"/>
    <cellStyle name="Название" xfId="51" xr:uid="{00000000-0005-0000-0000-000032000000}"/>
    <cellStyle name="Нейтральный" xfId="52" xr:uid="{00000000-0005-0000-0000-000033000000}"/>
    <cellStyle name="Обычный 2" xfId="53" xr:uid="{00000000-0005-0000-0000-000035000000}"/>
    <cellStyle name="Обычный_Рішення про мб 2017 додатк_3_ОР" xfId="54" xr:uid="{00000000-0005-0000-0000-000036000000}"/>
    <cellStyle name="Плохой" xfId="55" xr:uid="{00000000-0005-0000-0000-000037000000}"/>
    <cellStyle name="Пояснение" xfId="56" xr:uid="{00000000-0005-0000-0000-000038000000}"/>
    <cellStyle name="Примечание" xfId="57" xr:uid="{00000000-0005-0000-0000-000039000000}"/>
    <cellStyle name="Связанная ячейка" xfId="58" xr:uid="{00000000-0005-0000-0000-00003A000000}"/>
    <cellStyle name="Стиль 1" xfId="59" xr:uid="{00000000-0005-0000-0000-00003B000000}"/>
    <cellStyle name="Текст предупреждения" xfId="60" xr:uid="{00000000-0005-0000-0000-00003C000000}"/>
    <cellStyle name="Хороший" xfId="61" xr:uid="{00000000-0005-0000-0000-00003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outlinePr summaryRight="0"/>
    <pageSetUpPr fitToPage="1"/>
  </sheetPr>
  <dimension ref="A1:AM564"/>
  <sheetViews>
    <sheetView tabSelected="1" topLeftCell="B1" zoomScale="70" zoomScaleNormal="70" zoomScaleSheetLayoutView="90" workbookViewId="0">
      <pane xSplit="9" ySplit="12" topLeftCell="K244" activePane="bottomRight" state="frozen"/>
      <selection activeCell="B1" sqref="B1"/>
      <selection pane="topRight" activeCell="K1" sqref="K1"/>
      <selection pane="bottomLeft" activeCell="B13" sqref="B13"/>
      <selection pane="bottomRight" activeCell="H2" sqref="H2:K2"/>
    </sheetView>
  </sheetViews>
  <sheetFormatPr defaultColWidth="9.109375" defaultRowHeight="13.2" outlineLevelCol="1" x14ac:dyDescent="0.25"/>
  <cols>
    <col min="1" max="1" width="3.77734375" style="2" hidden="1" customWidth="1"/>
    <col min="2" max="2" width="14.6640625" style="2" customWidth="1"/>
    <col min="3" max="3" width="12.109375" style="2" customWidth="1"/>
    <col min="4" max="4" width="12" style="2" customWidth="1"/>
    <col min="5" max="5" width="54" style="2" customWidth="1"/>
    <col min="6" max="6" width="43.6640625" style="3" customWidth="1"/>
    <col min="7" max="7" width="30.109375" style="2" customWidth="1"/>
    <col min="8" max="8" width="24.33203125" style="2" customWidth="1"/>
    <col min="9" max="9" width="21.109375" style="2" customWidth="1"/>
    <col min="10" max="10" width="22.109375" style="2" customWidth="1"/>
    <col min="11" max="11" width="23.77734375" style="2" customWidth="1" collapsed="1"/>
    <col min="12" max="12" width="22.33203125" style="2" hidden="1" customWidth="1" outlineLevel="1"/>
    <col min="13" max="13" width="19.33203125" style="2" hidden="1" customWidth="1" outlineLevel="1"/>
    <col min="14" max="14" width="19.77734375" style="2" hidden="1" customWidth="1" outlineLevel="1"/>
    <col min="15" max="15" width="19.109375" style="2" hidden="1" customWidth="1" outlineLevel="1"/>
    <col min="16" max="16" width="19.33203125" style="2" hidden="1" customWidth="1"/>
    <col min="17" max="17" width="18.109375" style="2" hidden="1" customWidth="1"/>
    <col min="18" max="18" width="18" style="2" hidden="1" customWidth="1"/>
    <col min="19" max="19" width="15.6640625" style="2" hidden="1" customWidth="1"/>
    <col min="20" max="20" width="20.33203125" style="2" hidden="1" customWidth="1"/>
    <col min="21" max="21" width="20.77734375" style="2" hidden="1" customWidth="1"/>
    <col min="22" max="22" width="18" style="2" hidden="1" customWidth="1"/>
    <col min="23" max="24" width="16.44140625" style="2" hidden="1" customWidth="1"/>
    <col min="25" max="25" width="19.109375" style="2" hidden="1" customWidth="1"/>
    <col min="26" max="26" width="17.33203125" style="2" hidden="1" customWidth="1"/>
    <col min="27" max="28" width="17.44140625" style="2" hidden="1" customWidth="1"/>
    <col min="29" max="29" width="17" style="2" hidden="1" customWidth="1"/>
    <col min="30" max="30" width="16.77734375" style="2" hidden="1" customWidth="1"/>
    <col min="31" max="31" width="17.109375" style="2" hidden="1" customWidth="1"/>
    <col min="32" max="32" width="19" style="2" hidden="1" customWidth="1"/>
    <col min="33" max="33" width="20.77734375" style="2" hidden="1" customWidth="1"/>
    <col min="34" max="34" width="18.44140625" style="2" hidden="1" customWidth="1"/>
    <col min="35" max="35" width="17.6640625" style="2" hidden="1" customWidth="1"/>
    <col min="36" max="36" width="18" style="2" hidden="1" customWidth="1"/>
    <col min="37" max="37" width="19" style="2" hidden="1" customWidth="1"/>
    <col min="38" max="38" width="17.6640625" style="2" hidden="1" customWidth="1"/>
    <col min="39" max="39" width="15.109375" style="2" hidden="1" customWidth="1"/>
    <col min="40" max="16384" width="9.109375" style="2"/>
  </cols>
  <sheetData>
    <row r="1" spans="2:39" s="1" customFormat="1" ht="13.5" customHeight="1" x14ac:dyDescent="0.3"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2:39" ht="76.5" customHeight="1" x14ac:dyDescent="0.25">
      <c r="H2" s="325" t="s">
        <v>464</v>
      </c>
      <c r="I2" s="325"/>
      <c r="J2" s="325"/>
      <c r="K2" s="325"/>
    </row>
    <row r="3" spans="2:39" ht="20.25" customHeight="1" x14ac:dyDescent="0.25">
      <c r="B3" s="321"/>
      <c r="C3" s="322"/>
      <c r="D3" s="322"/>
      <c r="E3" s="322"/>
      <c r="F3" s="322"/>
      <c r="G3" s="322"/>
      <c r="H3" s="322"/>
      <c r="I3" s="322"/>
      <c r="J3" s="322"/>
      <c r="K3" s="322"/>
      <c r="L3" s="4"/>
      <c r="M3" s="4"/>
      <c r="N3" s="4"/>
      <c r="O3" s="4"/>
    </row>
    <row r="4" spans="2:39" ht="52.5" customHeight="1" x14ac:dyDescent="0.25">
      <c r="B4" s="321" t="s">
        <v>441</v>
      </c>
      <c r="C4" s="322"/>
      <c r="D4" s="322"/>
      <c r="E4" s="322"/>
      <c r="F4" s="322"/>
      <c r="G4" s="322"/>
      <c r="H4" s="322"/>
      <c r="I4" s="322"/>
      <c r="J4" s="322"/>
      <c r="K4" s="322"/>
    </row>
    <row r="5" spans="2:39" ht="11.25" customHeight="1" x14ac:dyDescent="0.25">
      <c r="B5" s="5" t="s">
        <v>158</v>
      </c>
      <c r="C5" s="6"/>
      <c r="D5" s="6"/>
      <c r="E5" s="6"/>
      <c r="F5" s="6"/>
      <c r="G5" s="6"/>
      <c r="H5" s="6"/>
      <c r="I5" s="6"/>
      <c r="J5" s="6"/>
      <c r="K5" s="6"/>
    </row>
    <row r="6" spans="2:39" ht="12" customHeight="1" thickBot="1" x14ac:dyDescent="0.3">
      <c r="B6" s="7" t="s">
        <v>159</v>
      </c>
      <c r="C6" s="6"/>
      <c r="D6" s="6"/>
      <c r="E6" s="6"/>
      <c r="F6" s="6"/>
      <c r="G6" s="6"/>
      <c r="H6" s="6"/>
      <c r="I6" s="6"/>
      <c r="J6" s="6"/>
      <c r="K6" s="6"/>
    </row>
    <row r="7" spans="2:39" ht="34.5" customHeight="1" thickBot="1" x14ac:dyDescent="0.45">
      <c r="B7" s="8"/>
      <c r="C7" s="9"/>
      <c r="D7" s="9"/>
      <c r="E7" s="9"/>
      <c r="G7" s="3"/>
      <c r="H7" s="3"/>
      <c r="I7" s="3"/>
      <c r="J7" s="10"/>
      <c r="K7" s="11" t="s">
        <v>244</v>
      </c>
      <c r="L7" s="340" t="s">
        <v>456</v>
      </c>
      <c r="M7" s="341"/>
      <c r="N7" s="341"/>
      <c r="O7" s="342"/>
      <c r="P7" s="347" t="s">
        <v>457</v>
      </c>
      <c r="Q7" s="348"/>
      <c r="R7" s="348"/>
      <c r="S7" s="348"/>
    </row>
    <row r="8" spans="2:39" ht="51.75" customHeight="1" x14ac:dyDescent="0.25">
      <c r="B8" s="323" t="s">
        <v>161</v>
      </c>
      <c r="C8" s="323" t="s">
        <v>125</v>
      </c>
      <c r="D8" s="323" t="s">
        <v>126</v>
      </c>
      <c r="E8" s="323" t="s">
        <v>160</v>
      </c>
      <c r="F8" s="323" t="s">
        <v>127</v>
      </c>
      <c r="G8" s="323" t="s">
        <v>162</v>
      </c>
      <c r="H8" s="323" t="s">
        <v>128</v>
      </c>
      <c r="I8" s="323" t="s">
        <v>0</v>
      </c>
      <c r="J8" s="294" t="s">
        <v>1</v>
      </c>
      <c r="K8" s="294"/>
      <c r="L8" s="343" t="s">
        <v>128</v>
      </c>
      <c r="M8" s="345" t="s">
        <v>0</v>
      </c>
      <c r="N8" s="336" t="s">
        <v>1</v>
      </c>
      <c r="O8" s="337"/>
      <c r="P8" s="349" t="s">
        <v>128</v>
      </c>
      <c r="Q8" s="345" t="s">
        <v>0</v>
      </c>
      <c r="R8" s="336" t="s">
        <v>1</v>
      </c>
      <c r="S8" s="337"/>
      <c r="T8" s="349" t="s">
        <v>128</v>
      </c>
      <c r="U8" s="345" t="s">
        <v>0</v>
      </c>
      <c r="V8" s="336" t="s">
        <v>1</v>
      </c>
      <c r="W8" s="337"/>
      <c r="X8" s="349" t="s">
        <v>128</v>
      </c>
      <c r="Y8" s="345" t="s">
        <v>0</v>
      </c>
      <c r="Z8" s="336" t="s">
        <v>1</v>
      </c>
      <c r="AA8" s="337"/>
      <c r="AB8" s="349" t="s">
        <v>128</v>
      </c>
      <c r="AC8" s="345" t="s">
        <v>0</v>
      </c>
      <c r="AD8" s="336" t="s">
        <v>1</v>
      </c>
      <c r="AE8" s="337"/>
      <c r="AF8" s="349" t="s">
        <v>128</v>
      </c>
      <c r="AG8" s="345" t="s">
        <v>0</v>
      </c>
      <c r="AH8" s="336" t="s">
        <v>1</v>
      </c>
      <c r="AI8" s="337"/>
      <c r="AJ8" s="349" t="s">
        <v>128</v>
      </c>
      <c r="AK8" s="345" t="s">
        <v>0</v>
      </c>
      <c r="AL8" s="336" t="s">
        <v>1</v>
      </c>
      <c r="AM8" s="337"/>
    </row>
    <row r="9" spans="2:39" ht="47.25" customHeight="1" x14ac:dyDescent="0.25">
      <c r="B9" s="324"/>
      <c r="C9" s="324"/>
      <c r="D9" s="324"/>
      <c r="E9" s="324"/>
      <c r="F9" s="324"/>
      <c r="G9" s="324"/>
      <c r="H9" s="324"/>
      <c r="I9" s="324"/>
      <c r="J9" s="122" t="s">
        <v>123</v>
      </c>
      <c r="K9" s="122" t="s">
        <v>124</v>
      </c>
      <c r="L9" s="344"/>
      <c r="M9" s="346"/>
      <c r="N9" s="12" t="s">
        <v>123</v>
      </c>
      <c r="O9" s="42" t="s">
        <v>124</v>
      </c>
      <c r="P9" s="350"/>
      <c r="Q9" s="346"/>
      <c r="R9" s="12" t="s">
        <v>123</v>
      </c>
      <c r="S9" s="42" t="s">
        <v>124</v>
      </c>
      <c r="T9" s="350"/>
      <c r="U9" s="346"/>
      <c r="V9" s="12" t="s">
        <v>123</v>
      </c>
      <c r="W9" s="42" t="s">
        <v>124</v>
      </c>
      <c r="X9" s="350"/>
      <c r="Y9" s="346"/>
      <c r="Z9" s="12" t="s">
        <v>123</v>
      </c>
      <c r="AA9" s="42" t="s">
        <v>124</v>
      </c>
      <c r="AB9" s="350"/>
      <c r="AC9" s="346"/>
      <c r="AD9" s="12" t="s">
        <v>123</v>
      </c>
      <c r="AE9" s="42" t="s">
        <v>124</v>
      </c>
      <c r="AF9" s="350"/>
      <c r="AG9" s="346"/>
      <c r="AH9" s="12" t="s">
        <v>123</v>
      </c>
      <c r="AI9" s="42" t="s">
        <v>124</v>
      </c>
      <c r="AJ9" s="350"/>
      <c r="AK9" s="346"/>
      <c r="AL9" s="12" t="s">
        <v>123</v>
      </c>
      <c r="AM9" s="42" t="s">
        <v>124</v>
      </c>
    </row>
    <row r="10" spans="2:39" ht="21" customHeight="1" x14ac:dyDescent="0.25">
      <c r="B10" s="123">
        <v>1</v>
      </c>
      <c r="C10" s="123">
        <v>2</v>
      </c>
      <c r="D10" s="123">
        <v>3</v>
      </c>
      <c r="E10" s="123">
        <v>4</v>
      </c>
      <c r="F10" s="123">
        <v>5</v>
      </c>
      <c r="G10" s="123">
        <v>6</v>
      </c>
      <c r="H10" s="123">
        <v>7</v>
      </c>
      <c r="I10" s="123">
        <v>8</v>
      </c>
      <c r="J10" s="123">
        <v>9</v>
      </c>
      <c r="K10" s="123">
        <v>10</v>
      </c>
      <c r="L10" s="241">
        <v>7</v>
      </c>
      <c r="M10" s="13">
        <v>8</v>
      </c>
      <c r="N10" s="13">
        <v>9</v>
      </c>
      <c r="O10" s="44">
        <v>10</v>
      </c>
      <c r="P10" s="43">
        <v>7</v>
      </c>
      <c r="Q10" s="13">
        <v>8</v>
      </c>
      <c r="R10" s="13">
        <v>9</v>
      </c>
      <c r="S10" s="44">
        <v>10</v>
      </c>
      <c r="T10" s="43">
        <v>7</v>
      </c>
      <c r="U10" s="13">
        <v>8</v>
      </c>
      <c r="V10" s="13">
        <v>9</v>
      </c>
      <c r="W10" s="44">
        <v>10</v>
      </c>
      <c r="X10" s="43">
        <v>7</v>
      </c>
      <c r="Y10" s="13">
        <v>8</v>
      </c>
      <c r="Z10" s="13">
        <v>9</v>
      </c>
      <c r="AA10" s="44">
        <v>10</v>
      </c>
      <c r="AB10" s="43">
        <v>7</v>
      </c>
      <c r="AC10" s="13">
        <v>8</v>
      </c>
      <c r="AD10" s="13">
        <v>9</v>
      </c>
      <c r="AE10" s="44">
        <v>10</v>
      </c>
      <c r="AF10" s="43">
        <v>7</v>
      </c>
      <c r="AG10" s="13">
        <v>8</v>
      </c>
      <c r="AH10" s="13">
        <v>9</v>
      </c>
      <c r="AI10" s="44">
        <v>10</v>
      </c>
      <c r="AJ10" s="43">
        <v>7</v>
      </c>
      <c r="AK10" s="13">
        <v>8</v>
      </c>
      <c r="AL10" s="13">
        <v>9</v>
      </c>
      <c r="AM10" s="44">
        <v>10</v>
      </c>
    </row>
    <row r="11" spans="2:39" ht="30" hidden="1" customHeight="1" x14ac:dyDescent="0.25">
      <c r="B11" s="124" t="s">
        <v>5</v>
      </c>
      <c r="C11" s="291" t="s">
        <v>420</v>
      </c>
      <c r="D11" s="312"/>
      <c r="E11" s="292"/>
      <c r="F11" s="125"/>
      <c r="G11" s="126"/>
      <c r="H11" s="127">
        <v>29421000</v>
      </c>
      <c r="I11" s="127">
        <v>29421000</v>
      </c>
      <c r="J11" s="127">
        <v>0</v>
      </c>
      <c r="K11" s="127">
        <v>0</v>
      </c>
      <c r="L11" s="242">
        <f t="shared" ref="L11:L25" si="0">M11+N11</f>
        <v>29421000</v>
      </c>
      <c r="M11" s="14">
        <f>M12</f>
        <v>29421000</v>
      </c>
      <c r="N11" s="14">
        <f>N12</f>
        <v>0</v>
      </c>
      <c r="O11" s="46">
        <f>O12</f>
        <v>0</v>
      </c>
      <c r="P11" s="45"/>
      <c r="Q11" s="14"/>
      <c r="R11" s="14"/>
      <c r="S11" s="46"/>
      <c r="T11" s="45"/>
      <c r="U11" s="14"/>
      <c r="V11" s="14"/>
      <c r="W11" s="46"/>
      <c r="X11" s="45"/>
      <c r="Y11" s="14"/>
      <c r="Z11" s="14"/>
      <c r="AA11" s="46"/>
      <c r="AB11" s="45"/>
      <c r="AC11" s="14"/>
      <c r="AD11" s="14"/>
      <c r="AE11" s="46"/>
      <c r="AF11" s="45"/>
      <c r="AG11" s="14"/>
      <c r="AH11" s="14"/>
      <c r="AI11" s="46"/>
      <c r="AJ11" s="45"/>
      <c r="AK11" s="14"/>
      <c r="AL11" s="14"/>
      <c r="AM11" s="46"/>
    </row>
    <row r="12" spans="2:39" ht="30.75" hidden="1" customHeight="1" x14ac:dyDescent="0.25">
      <c r="B12" s="128" t="s">
        <v>8</v>
      </c>
      <c r="C12" s="313" t="s">
        <v>421</v>
      </c>
      <c r="D12" s="314"/>
      <c r="E12" s="315"/>
      <c r="F12" s="129"/>
      <c r="G12" s="130"/>
      <c r="H12" s="131">
        <v>29421000</v>
      </c>
      <c r="I12" s="131">
        <v>29421000</v>
      </c>
      <c r="J12" s="131">
        <v>0</v>
      </c>
      <c r="K12" s="131">
        <v>0</v>
      </c>
      <c r="L12" s="243">
        <f t="shared" si="0"/>
        <v>29421000</v>
      </c>
      <c r="M12" s="15">
        <f>M13+M17+M20</f>
        <v>29421000</v>
      </c>
      <c r="N12" s="15">
        <f>N13+N17+N20</f>
        <v>0</v>
      </c>
      <c r="O12" s="48">
        <f>O13+O17+O20</f>
        <v>0</v>
      </c>
      <c r="P12" s="47"/>
      <c r="Q12" s="15"/>
      <c r="R12" s="15"/>
      <c r="S12" s="48"/>
      <c r="T12" s="47"/>
      <c r="U12" s="15"/>
      <c r="V12" s="15"/>
      <c r="W12" s="48"/>
      <c r="X12" s="47"/>
      <c r="Y12" s="15"/>
      <c r="Z12" s="15"/>
      <c r="AA12" s="48"/>
      <c r="AB12" s="47"/>
      <c r="AC12" s="15"/>
      <c r="AD12" s="15"/>
      <c r="AE12" s="48"/>
      <c r="AF12" s="47"/>
      <c r="AG12" s="15"/>
      <c r="AH12" s="15"/>
      <c r="AI12" s="48"/>
      <c r="AJ12" s="47"/>
      <c r="AK12" s="15"/>
      <c r="AL12" s="15"/>
      <c r="AM12" s="48"/>
    </row>
    <row r="13" spans="2:39" ht="35.25" hidden="1" customHeight="1" x14ac:dyDescent="0.25">
      <c r="B13" s="132" t="s">
        <v>95</v>
      </c>
      <c r="C13" s="132" t="s">
        <v>96</v>
      </c>
      <c r="D13" s="291" t="s">
        <v>97</v>
      </c>
      <c r="E13" s="292"/>
      <c r="F13" s="133"/>
      <c r="G13" s="134"/>
      <c r="H13" s="127">
        <v>8721000</v>
      </c>
      <c r="I13" s="127">
        <v>8721000</v>
      </c>
      <c r="J13" s="127">
        <v>0</v>
      </c>
      <c r="K13" s="127">
        <v>0</v>
      </c>
      <c r="L13" s="242">
        <f t="shared" si="0"/>
        <v>8721000</v>
      </c>
      <c r="M13" s="14">
        <f>M14+M15+M16</f>
        <v>8721000</v>
      </c>
      <c r="N13" s="14">
        <f>N14+N15+N16</f>
        <v>0</v>
      </c>
      <c r="O13" s="46">
        <f>O14+O15+O16</f>
        <v>0</v>
      </c>
      <c r="P13" s="45"/>
      <c r="Q13" s="14"/>
      <c r="R13" s="14"/>
      <c r="S13" s="46"/>
      <c r="T13" s="45"/>
      <c r="U13" s="14"/>
      <c r="V13" s="14"/>
      <c r="W13" s="46"/>
      <c r="X13" s="45"/>
      <c r="Y13" s="14"/>
      <c r="Z13" s="14"/>
      <c r="AA13" s="46"/>
      <c r="AB13" s="45"/>
      <c r="AC13" s="14"/>
      <c r="AD13" s="14"/>
      <c r="AE13" s="46"/>
      <c r="AF13" s="45"/>
      <c r="AG13" s="14"/>
      <c r="AH13" s="14"/>
      <c r="AI13" s="46"/>
      <c r="AJ13" s="45"/>
      <c r="AK13" s="14"/>
      <c r="AL13" s="14"/>
      <c r="AM13" s="46"/>
    </row>
    <row r="14" spans="2:39" ht="106.5" hidden="1" customHeight="1" x14ac:dyDescent="0.25">
      <c r="B14" s="135" t="s">
        <v>83</v>
      </c>
      <c r="C14" s="135" t="s">
        <v>84</v>
      </c>
      <c r="D14" s="135" t="s">
        <v>206</v>
      </c>
      <c r="E14" s="136" t="s">
        <v>85</v>
      </c>
      <c r="F14" s="136" t="s">
        <v>373</v>
      </c>
      <c r="G14" s="136" t="s">
        <v>341</v>
      </c>
      <c r="H14" s="127">
        <v>8481000</v>
      </c>
      <c r="I14" s="137">
        <v>8481000</v>
      </c>
      <c r="J14" s="137"/>
      <c r="K14" s="137"/>
      <c r="L14" s="242">
        <f t="shared" si="0"/>
        <v>8481000</v>
      </c>
      <c r="M14" s="16">
        <v>8481000</v>
      </c>
      <c r="N14" s="16"/>
      <c r="O14" s="49"/>
      <c r="P14" s="45"/>
      <c r="Q14" s="16"/>
      <c r="R14" s="16"/>
      <c r="S14" s="49"/>
      <c r="T14" s="45"/>
      <c r="U14" s="16"/>
      <c r="V14" s="16"/>
      <c r="W14" s="49"/>
      <c r="X14" s="45"/>
      <c r="Y14" s="16"/>
      <c r="Z14" s="16"/>
      <c r="AA14" s="49"/>
      <c r="AB14" s="45"/>
      <c r="AC14" s="16"/>
      <c r="AD14" s="16"/>
      <c r="AE14" s="49"/>
      <c r="AF14" s="45"/>
      <c r="AG14" s="16"/>
      <c r="AH14" s="16"/>
      <c r="AI14" s="49"/>
      <c r="AJ14" s="45"/>
      <c r="AK14" s="16"/>
      <c r="AL14" s="16"/>
      <c r="AM14" s="49"/>
    </row>
    <row r="15" spans="2:39" ht="60.75" hidden="1" customHeight="1" x14ac:dyDescent="0.25">
      <c r="B15" s="135" t="s">
        <v>83</v>
      </c>
      <c r="C15" s="135" t="s">
        <v>84</v>
      </c>
      <c r="D15" s="135" t="s">
        <v>207</v>
      </c>
      <c r="E15" s="136" t="s">
        <v>85</v>
      </c>
      <c r="F15" s="136" t="s">
        <v>208</v>
      </c>
      <c r="G15" s="136" t="s">
        <v>374</v>
      </c>
      <c r="H15" s="127">
        <v>240000</v>
      </c>
      <c r="I15" s="137">
        <v>240000</v>
      </c>
      <c r="J15" s="137"/>
      <c r="K15" s="137"/>
      <c r="L15" s="242">
        <f t="shared" si="0"/>
        <v>240000</v>
      </c>
      <c r="M15" s="16">
        <v>240000</v>
      </c>
      <c r="N15" s="16"/>
      <c r="O15" s="49"/>
      <c r="P15" s="45"/>
      <c r="Q15" s="16"/>
      <c r="R15" s="16"/>
      <c r="S15" s="49"/>
      <c r="T15" s="45"/>
      <c r="U15" s="16"/>
      <c r="V15" s="16"/>
      <c r="W15" s="49"/>
      <c r="X15" s="45"/>
      <c r="Y15" s="16"/>
      <c r="Z15" s="16"/>
      <c r="AA15" s="49"/>
      <c r="AB15" s="45"/>
      <c r="AC15" s="16"/>
      <c r="AD15" s="16"/>
      <c r="AE15" s="49"/>
      <c r="AF15" s="45"/>
      <c r="AG15" s="16"/>
      <c r="AH15" s="16"/>
      <c r="AI15" s="49"/>
      <c r="AJ15" s="45"/>
      <c r="AK15" s="16"/>
      <c r="AL15" s="16"/>
      <c r="AM15" s="49"/>
    </row>
    <row r="16" spans="2:39" ht="113.25" hidden="1" customHeight="1" x14ac:dyDescent="0.25">
      <c r="B16" s="135" t="s">
        <v>83</v>
      </c>
      <c r="C16" s="135" t="s">
        <v>84</v>
      </c>
      <c r="D16" s="135" t="s">
        <v>207</v>
      </c>
      <c r="E16" s="136" t="s">
        <v>85</v>
      </c>
      <c r="F16" s="136" t="s">
        <v>180</v>
      </c>
      <c r="G16" s="138"/>
      <c r="H16" s="137">
        <v>0</v>
      </c>
      <c r="I16" s="137"/>
      <c r="J16" s="137"/>
      <c r="K16" s="137"/>
      <c r="L16" s="244">
        <f t="shared" si="0"/>
        <v>0</v>
      </c>
      <c r="M16" s="16"/>
      <c r="N16" s="16"/>
      <c r="O16" s="49"/>
      <c r="P16" s="50"/>
      <c r="Q16" s="16"/>
      <c r="R16" s="16"/>
      <c r="S16" s="49"/>
      <c r="T16" s="50"/>
      <c r="U16" s="16"/>
      <c r="V16" s="16"/>
      <c r="W16" s="49"/>
      <c r="X16" s="50"/>
      <c r="Y16" s="16"/>
      <c r="Z16" s="16"/>
      <c r="AA16" s="49"/>
      <c r="AB16" s="50"/>
      <c r="AC16" s="16"/>
      <c r="AD16" s="16"/>
      <c r="AE16" s="49"/>
      <c r="AF16" s="50"/>
      <c r="AG16" s="16"/>
      <c r="AH16" s="16"/>
      <c r="AI16" s="49"/>
      <c r="AJ16" s="50"/>
      <c r="AK16" s="16"/>
      <c r="AL16" s="16"/>
      <c r="AM16" s="49"/>
    </row>
    <row r="17" spans="2:39" ht="35.25" hidden="1" customHeight="1" x14ac:dyDescent="0.25">
      <c r="B17" s="124" t="s">
        <v>197</v>
      </c>
      <c r="C17" s="124" t="s">
        <v>6</v>
      </c>
      <c r="D17" s="338" t="s">
        <v>7</v>
      </c>
      <c r="E17" s="339"/>
      <c r="F17" s="133"/>
      <c r="G17" s="134"/>
      <c r="H17" s="127">
        <v>12000000</v>
      </c>
      <c r="I17" s="127">
        <v>12000000</v>
      </c>
      <c r="J17" s="127">
        <v>0</v>
      </c>
      <c r="K17" s="127">
        <v>0</v>
      </c>
      <c r="L17" s="242">
        <f t="shared" si="0"/>
        <v>12000000</v>
      </c>
      <c r="M17" s="14">
        <f t="shared" ref="M17:O18" si="1">M18</f>
        <v>12000000</v>
      </c>
      <c r="N17" s="14">
        <f t="shared" si="1"/>
        <v>0</v>
      </c>
      <c r="O17" s="46">
        <f t="shared" si="1"/>
        <v>0</v>
      </c>
      <c r="P17" s="45"/>
      <c r="Q17" s="14"/>
      <c r="R17" s="14"/>
      <c r="S17" s="46"/>
      <c r="T17" s="45"/>
      <c r="U17" s="14"/>
      <c r="V17" s="14"/>
      <c r="W17" s="46"/>
      <c r="X17" s="45"/>
      <c r="Y17" s="14"/>
      <c r="Z17" s="14"/>
      <c r="AA17" s="46"/>
      <c r="AB17" s="45"/>
      <c r="AC17" s="14"/>
      <c r="AD17" s="14"/>
      <c r="AE17" s="46"/>
      <c r="AF17" s="45"/>
      <c r="AG17" s="14"/>
      <c r="AH17" s="14"/>
      <c r="AI17" s="46"/>
      <c r="AJ17" s="45"/>
      <c r="AK17" s="14"/>
      <c r="AL17" s="14"/>
      <c r="AM17" s="46"/>
    </row>
    <row r="18" spans="2:39" ht="35.25" hidden="1" customHeight="1" x14ac:dyDescent="0.25">
      <c r="B18" s="124" t="s">
        <v>107</v>
      </c>
      <c r="C18" s="124" t="s">
        <v>108</v>
      </c>
      <c r="D18" s="124"/>
      <c r="E18" s="139" t="s">
        <v>16</v>
      </c>
      <c r="F18" s="136"/>
      <c r="G18" s="140"/>
      <c r="H18" s="127">
        <v>12000000</v>
      </c>
      <c r="I18" s="127">
        <v>12000000</v>
      </c>
      <c r="J18" s="127">
        <v>0</v>
      </c>
      <c r="K18" s="127">
        <v>0</v>
      </c>
      <c r="L18" s="242">
        <f t="shared" si="0"/>
        <v>12000000</v>
      </c>
      <c r="M18" s="14">
        <f t="shared" si="1"/>
        <v>12000000</v>
      </c>
      <c r="N18" s="14">
        <f t="shared" si="1"/>
        <v>0</v>
      </c>
      <c r="O18" s="46">
        <f t="shared" si="1"/>
        <v>0</v>
      </c>
      <c r="P18" s="45"/>
      <c r="Q18" s="14"/>
      <c r="R18" s="14"/>
      <c r="S18" s="46"/>
      <c r="T18" s="45"/>
      <c r="U18" s="14"/>
      <c r="V18" s="14"/>
      <c r="W18" s="46"/>
      <c r="X18" s="45"/>
      <c r="Y18" s="14"/>
      <c r="Z18" s="14"/>
      <c r="AA18" s="46"/>
      <c r="AB18" s="45"/>
      <c r="AC18" s="14"/>
      <c r="AD18" s="14"/>
      <c r="AE18" s="46"/>
      <c r="AF18" s="45"/>
      <c r="AG18" s="14"/>
      <c r="AH18" s="14"/>
      <c r="AI18" s="46"/>
      <c r="AJ18" s="45"/>
      <c r="AK18" s="14"/>
      <c r="AL18" s="14"/>
      <c r="AM18" s="46"/>
    </row>
    <row r="19" spans="2:39" ht="99.75" hidden="1" customHeight="1" x14ac:dyDescent="0.25">
      <c r="B19" s="141" t="s">
        <v>109</v>
      </c>
      <c r="C19" s="142">
        <v>3240</v>
      </c>
      <c r="D19" s="141" t="s">
        <v>36</v>
      </c>
      <c r="E19" s="143" t="s">
        <v>110</v>
      </c>
      <c r="F19" s="136" t="s">
        <v>340</v>
      </c>
      <c r="G19" s="140" t="s">
        <v>341</v>
      </c>
      <c r="H19" s="127">
        <v>12000000</v>
      </c>
      <c r="I19" s="137">
        <v>12000000</v>
      </c>
      <c r="J19" s="144"/>
      <c r="K19" s="137"/>
      <c r="L19" s="242">
        <f t="shared" si="0"/>
        <v>12000000</v>
      </c>
      <c r="M19" s="16">
        <v>12000000</v>
      </c>
      <c r="N19" s="17"/>
      <c r="O19" s="49"/>
      <c r="P19" s="45"/>
      <c r="Q19" s="16"/>
      <c r="R19" s="17"/>
      <c r="S19" s="49"/>
      <c r="T19" s="45"/>
      <c r="U19" s="16"/>
      <c r="V19" s="17"/>
      <c r="W19" s="49"/>
      <c r="X19" s="45"/>
      <c r="Y19" s="16"/>
      <c r="Z19" s="17"/>
      <c r="AA19" s="49"/>
      <c r="AB19" s="45"/>
      <c r="AC19" s="16"/>
      <c r="AD19" s="17"/>
      <c r="AE19" s="49"/>
      <c r="AF19" s="45"/>
      <c r="AG19" s="16"/>
      <c r="AH19" s="17"/>
      <c r="AI19" s="49"/>
      <c r="AJ19" s="45"/>
      <c r="AK19" s="16"/>
      <c r="AL19" s="17"/>
      <c r="AM19" s="49"/>
    </row>
    <row r="20" spans="2:39" ht="35.25" hidden="1" customHeight="1" x14ac:dyDescent="0.25">
      <c r="B20" s="124" t="s">
        <v>171</v>
      </c>
      <c r="C20" s="124" t="s">
        <v>61</v>
      </c>
      <c r="D20" s="338" t="s">
        <v>62</v>
      </c>
      <c r="E20" s="339"/>
      <c r="F20" s="133"/>
      <c r="G20" s="134"/>
      <c r="H20" s="127">
        <v>8700000</v>
      </c>
      <c r="I20" s="127">
        <v>8700000</v>
      </c>
      <c r="J20" s="127">
        <v>0</v>
      </c>
      <c r="K20" s="127">
        <v>0</v>
      </c>
      <c r="L20" s="242">
        <f t="shared" si="0"/>
        <v>8700000</v>
      </c>
      <c r="M20" s="14">
        <f>M21+M22</f>
        <v>8700000</v>
      </c>
      <c r="N20" s="14">
        <f>N21+N22</f>
        <v>0</v>
      </c>
      <c r="O20" s="46">
        <f>O21+O22</f>
        <v>0</v>
      </c>
      <c r="P20" s="45"/>
      <c r="Q20" s="14"/>
      <c r="R20" s="14"/>
      <c r="S20" s="46"/>
      <c r="T20" s="45"/>
      <c r="U20" s="14"/>
      <c r="V20" s="14"/>
      <c r="W20" s="46"/>
      <c r="X20" s="45"/>
      <c r="Y20" s="14"/>
      <c r="Z20" s="14"/>
      <c r="AA20" s="46"/>
      <c r="AB20" s="45"/>
      <c r="AC20" s="14"/>
      <c r="AD20" s="14"/>
      <c r="AE20" s="46"/>
      <c r="AF20" s="45"/>
      <c r="AG20" s="14"/>
      <c r="AH20" s="14"/>
      <c r="AI20" s="46"/>
      <c r="AJ20" s="45"/>
      <c r="AK20" s="14"/>
      <c r="AL20" s="14"/>
      <c r="AM20" s="46"/>
    </row>
    <row r="21" spans="2:39" ht="93.75" hidden="1" customHeight="1" x14ac:dyDescent="0.25">
      <c r="B21" s="135" t="s">
        <v>172</v>
      </c>
      <c r="C21" s="135" t="s">
        <v>173</v>
      </c>
      <c r="D21" s="135" t="s">
        <v>129</v>
      </c>
      <c r="E21" s="136" t="s">
        <v>174</v>
      </c>
      <c r="F21" s="136" t="s">
        <v>340</v>
      </c>
      <c r="G21" s="136" t="s">
        <v>341</v>
      </c>
      <c r="H21" s="127">
        <v>1650000</v>
      </c>
      <c r="I21" s="137">
        <v>1650000</v>
      </c>
      <c r="J21" s="144"/>
      <c r="K21" s="137"/>
      <c r="L21" s="242">
        <f t="shared" si="0"/>
        <v>1650000</v>
      </c>
      <c r="M21" s="16">
        <v>1650000</v>
      </c>
      <c r="N21" s="17"/>
      <c r="O21" s="49"/>
      <c r="P21" s="45"/>
      <c r="Q21" s="16"/>
      <c r="R21" s="17"/>
      <c r="S21" s="49"/>
      <c r="T21" s="45"/>
      <c r="U21" s="16"/>
      <c r="V21" s="17"/>
      <c r="W21" s="49"/>
      <c r="X21" s="45"/>
      <c r="Y21" s="16"/>
      <c r="Z21" s="17"/>
      <c r="AA21" s="49"/>
      <c r="AB21" s="45"/>
      <c r="AC21" s="16"/>
      <c r="AD21" s="17"/>
      <c r="AE21" s="49"/>
      <c r="AF21" s="45"/>
      <c r="AG21" s="16"/>
      <c r="AH21" s="17"/>
      <c r="AI21" s="49"/>
      <c r="AJ21" s="45"/>
      <c r="AK21" s="16"/>
      <c r="AL21" s="17"/>
      <c r="AM21" s="49"/>
    </row>
    <row r="22" spans="2:39" ht="101.25" hidden="1" customHeight="1" x14ac:dyDescent="0.25">
      <c r="B22" s="135" t="s">
        <v>342</v>
      </c>
      <c r="C22" s="135" t="s">
        <v>67</v>
      </c>
      <c r="D22" s="135" t="s">
        <v>59</v>
      </c>
      <c r="E22" s="136" t="s">
        <v>72</v>
      </c>
      <c r="F22" s="136" t="s">
        <v>340</v>
      </c>
      <c r="G22" s="136" t="s">
        <v>341</v>
      </c>
      <c r="H22" s="127">
        <v>7050000</v>
      </c>
      <c r="I22" s="137">
        <v>7050000</v>
      </c>
      <c r="J22" s="137"/>
      <c r="K22" s="137"/>
      <c r="L22" s="242">
        <f t="shared" si="0"/>
        <v>7050000</v>
      </c>
      <c r="M22" s="16">
        <v>7050000</v>
      </c>
      <c r="N22" s="16"/>
      <c r="O22" s="49"/>
      <c r="P22" s="45"/>
      <c r="Q22" s="16"/>
      <c r="R22" s="16"/>
      <c r="S22" s="49"/>
      <c r="T22" s="45"/>
      <c r="U22" s="16"/>
      <c r="V22" s="16"/>
      <c r="W22" s="49"/>
      <c r="X22" s="45"/>
      <c r="Y22" s="16"/>
      <c r="Z22" s="16"/>
      <c r="AA22" s="49"/>
      <c r="AB22" s="45"/>
      <c r="AC22" s="16"/>
      <c r="AD22" s="16"/>
      <c r="AE22" s="49"/>
      <c r="AF22" s="45"/>
      <c r="AG22" s="16"/>
      <c r="AH22" s="16"/>
      <c r="AI22" s="49"/>
      <c r="AJ22" s="45"/>
      <c r="AK22" s="16"/>
      <c r="AL22" s="16"/>
      <c r="AM22" s="49"/>
    </row>
    <row r="23" spans="2:39" ht="26.25" hidden="1" customHeight="1" x14ac:dyDescent="0.25">
      <c r="B23" s="132" t="s">
        <v>75</v>
      </c>
      <c r="C23" s="291" t="s">
        <v>238</v>
      </c>
      <c r="D23" s="312"/>
      <c r="E23" s="292"/>
      <c r="F23" s="136"/>
      <c r="G23" s="140"/>
      <c r="H23" s="127">
        <v>123163971</v>
      </c>
      <c r="I23" s="127">
        <v>123163971</v>
      </c>
      <c r="J23" s="127">
        <v>0</v>
      </c>
      <c r="K23" s="127">
        <v>0</v>
      </c>
      <c r="L23" s="242">
        <f t="shared" si="0"/>
        <v>123163971</v>
      </c>
      <c r="M23" s="14">
        <f>M24</f>
        <v>123163971</v>
      </c>
      <c r="N23" s="14">
        <f>N24</f>
        <v>0</v>
      </c>
      <c r="O23" s="46">
        <f>O24</f>
        <v>0</v>
      </c>
      <c r="P23" s="45"/>
      <c r="Q23" s="14"/>
      <c r="R23" s="14"/>
      <c r="S23" s="46"/>
      <c r="T23" s="45"/>
      <c r="U23" s="14"/>
      <c r="V23" s="14"/>
      <c r="W23" s="46"/>
      <c r="X23" s="45"/>
      <c r="Y23" s="14"/>
      <c r="Z23" s="14"/>
      <c r="AA23" s="46"/>
      <c r="AB23" s="45"/>
      <c r="AC23" s="14"/>
      <c r="AD23" s="14"/>
      <c r="AE23" s="46"/>
      <c r="AF23" s="45"/>
      <c r="AG23" s="14"/>
      <c r="AH23" s="14"/>
      <c r="AI23" s="46"/>
      <c r="AJ23" s="45"/>
      <c r="AK23" s="14"/>
      <c r="AL23" s="14"/>
      <c r="AM23" s="46"/>
    </row>
    <row r="24" spans="2:39" ht="26.25" hidden="1" customHeight="1" x14ac:dyDescent="0.25">
      <c r="B24" s="145" t="s">
        <v>76</v>
      </c>
      <c r="C24" s="313" t="s">
        <v>238</v>
      </c>
      <c r="D24" s="314"/>
      <c r="E24" s="315"/>
      <c r="F24" s="136"/>
      <c r="G24" s="140"/>
      <c r="H24" s="127">
        <v>123163971</v>
      </c>
      <c r="I24" s="127">
        <v>123163971</v>
      </c>
      <c r="J24" s="127">
        <v>0</v>
      </c>
      <c r="K24" s="127">
        <v>0</v>
      </c>
      <c r="L24" s="242">
        <f t="shared" si="0"/>
        <v>123163971</v>
      </c>
      <c r="M24" s="14">
        <f>M25+M50+M52+M63+M86</f>
        <v>123163971</v>
      </c>
      <c r="N24" s="14">
        <f>N25+N50+N52+N63+N86</f>
        <v>0</v>
      </c>
      <c r="O24" s="46">
        <f>O25+O50+O52+O63+O86</f>
        <v>0</v>
      </c>
      <c r="P24" s="45"/>
      <c r="Q24" s="14"/>
      <c r="R24" s="14"/>
      <c r="S24" s="46"/>
      <c r="T24" s="45"/>
      <c r="U24" s="14"/>
      <c r="V24" s="14"/>
      <c r="W24" s="46"/>
      <c r="X24" s="45"/>
      <c r="Y24" s="14"/>
      <c r="Z24" s="14"/>
      <c r="AA24" s="46"/>
      <c r="AB24" s="45"/>
      <c r="AC24" s="14"/>
      <c r="AD24" s="14"/>
      <c r="AE24" s="46"/>
      <c r="AF24" s="45"/>
      <c r="AG24" s="14"/>
      <c r="AH24" s="14"/>
      <c r="AI24" s="46"/>
      <c r="AJ24" s="45"/>
      <c r="AK24" s="14"/>
      <c r="AL24" s="14"/>
      <c r="AM24" s="46"/>
    </row>
    <row r="25" spans="2:39" ht="24" hidden="1" customHeight="1" x14ac:dyDescent="0.25">
      <c r="B25" s="132" t="s">
        <v>77</v>
      </c>
      <c r="C25" s="122">
        <v>1000</v>
      </c>
      <c r="D25" s="291" t="s">
        <v>78</v>
      </c>
      <c r="E25" s="292"/>
      <c r="F25" s="136"/>
      <c r="G25" s="140"/>
      <c r="H25" s="127">
        <v>801500</v>
      </c>
      <c r="I25" s="127">
        <v>801500</v>
      </c>
      <c r="J25" s="127">
        <v>0</v>
      </c>
      <c r="K25" s="127">
        <v>0</v>
      </c>
      <c r="L25" s="242">
        <f t="shared" si="0"/>
        <v>801500</v>
      </c>
      <c r="M25" s="14">
        <f>M37+M41+M47</f>
        <v>801500</v>
      </c>
      <c r="N25" s="14">
        <f>N37+N41+N47</f>
        <v>0</v>
      </c>
      <c r="O25" s="46">
        <f>O37+O41+O47</f>
        <v>0</v>
      </c>
      <c r="P25" s="45"/>
      <c r="Q25" s="14"/>
      <c r="R25" s="14"/>
      <c r="S25" s="46"/>
      <c r="T25" s="45"/>
      <c r="U25" s="14"/>
      <c r="V25" s="14"/>
      <c r="W25" s="46"/>
      <c r="X25" s="45"/>
      <c r="Y25" s="14"/>
      <c r="Z25" s="14"/>
      <c r="AA25" s="46"/>
      <c r="AB25" s="45"/>
      <c r="AC25" s="14"/>
      <c r="AD25" s="14"/>
      <c r="AE25" s="46"/>
      <c r="AF25" s="45"/>
      <c r="AG25" s="14"/>
      <c r="AH25" s="14"/>
      <c r="AI25" s="46"/>
      <c r="AJ25" s="45"/>
      <c r="AK25" s="14"/>
      <c r="AL25" s="14"/>
      <c r="AM25" s="46"/>
    </row>
    <row r="26" spans="2:39" ht="35.25" hidden="1" customHeight="1" x14ac:dyDescent="0.25">
      <c r="B26" s="132" t="s">
        <v>246</v>
      </c>
      <c r="C26" s="122">
        <v>1020</v>
      </c>
      <c r="D26" s="122"/>
      <c r="E26" s="146" t="s">
        <v>247</v>
      </c>
      <c r="F26" s="136"/>
      <c r="G26" s="140"/>
      <c r="H26" s="127"/>
      <c r="I26" s="137"/>
      <c r="J26" s="144"/>
      <c r="K26" s="137"/>
      <c r="L26" s="242"/>
      <c r="M26" s="16"/>
      <c r="N26" s="17"/>
      <c r="O26" s="49"/>
      <c r="P26" s="45"/>
      <c r="Q26" s="16"/>
      <c r="R26" s="17"/>
      <c r="S26" s="49"/>
      <c r="T26" s="45"/>
      <c r="U26" s="16"/>
      <c r="V26" s="17"/>
      <c r="W26" s="49"/>
      <c r="X26" s="45"/>
      <c r="Y26" s="16"/>
      <c r="Z26" s="17"/>
      <c r="AA26" s="49"/>
      <c r="AB26" s="45"/>
      <c r="AC26" s="16"/>
      <c r="AD26" s="17"/>
      <c r="AE26" s="49"/>
      <c r="AF26" s="45"/>
      <c r="AG26" s="16"/>
      <c r="AH26" s="17"/>
      <c r="AI26" s="49"/>
      <c r="AJ26" s="45"/>
      <c r="AK26" s="16"/>
      <c r="AL26" s="17"/>
      <c r="AM26" s="49"/>
    </row>
    <row r="27" spans="2:39" ht="35.25" hidden="1" customHeight="1" x14ac:dyDescent="0.25">
      <c r="B27" s="147" t="s">
        <v>248</v>
      </c>
      <c r="C27" s="148">
        <v>1021</v>
      </c>
      <c r="D27" s="148" t="s">
        <v>249</v>
      </c>
      <c r="E27" s="149" t="s">
        <v>250</v>
      </c>
      <c r="F27" s="136"/>
      <c r="G27" s="140"/>
      <c r="H27" s="127"/>
      <c r="I27" s="137"/>
      <c r="J27" s="144"/>
      <c r="K27" s="137"/>
      <c r="L27" s="242"/>
      <c r="M27" s="16"/>
      <c r="N27" s="17"/>
      <c r="O27" s="49"/>
      <c r="P27" s="45"/>
      <c r="Q27" s="16"/>
      <c r="R27" s="17"/>
      <c r="S27" s="49"/>
      <c r="T27" s="45"/>
      <c r="U27" s="16"/>
      <c r="V27" s="17"/>
      <c r="W27" s="49"/>
      <c r="X27" s="45"/>
      <c r="Y27" s="16"/>
      <c r="Z27" s="17"/>
      <c r="AA27" s="49"/>
      <c r="AB27" s="45"/>
      <c r="AC27" s="16"/>
      <c r="AD27" s="17"/>
      <c r="AE27" s="49"/>
      <c r="AF27" s="45"/>
      <c r="AG27" s="16"/>
      <c r="AH27" s="17"/>
      <c r="AI27" s="49"/>
      <c r="AJ27" s="45"/>
      <c r="AK27" s="16"/>
      <c r="AL27" s="17"/>
      <c r="AM27" s="49"/>
    </row>
    <row r="28" spans="2:39" ht="35.25" hidden="1" customHeight="1" x14ac:dyDescent="0.25">
      <c r="B28" s="147" t="s">
        <v>251</v>
      </c>
      <c r="C28" s="148">
        <v>1022</v>
      </c>
      <c r="D28" s="148" t="s">
        <v>252</v>
      </c>
      <c r="E28" s="149" t="s">
        <v>253</v>
      </c>
      <c r="F28" s="136"/>
      <c r="G28" s="140"/>
      <c r="H28" s="127"/>
      <c r="I28" s="137"/>
      <c r="J28" s="144"/>
      <c r="K28" s="137"/>
      <c r="L28" s="242"/>
      <c r="M28" s="16"/>
      <c r="N28" s="17"/>
      <c r="O28" s="49"/>
      <c r="P28" s="45"/>
      <c r="Q28" s="16"/>
      <c r="R28" s="17"/>
      <c r="S28" s="49"/>
      <c r="T28" s="45"/>
      <c r="U28" s="16"/>
      <c r="V28" s="17"/>
      <c r="W28" s="49"/>
      <c r="X28" s="45"/>
      <c r="Y28" s="16"/>
      <c r="Z28" s="17"/>
      <c r="AA28" s="49"/>
      <c r="AB28" s="45"/>
      <c r="AC28" s="16"/>
      <c r="AD28" s="17"/>
      <c r="AE28" s="49"/>
      <c r="AF28" s="45"/>
      <c r="AG28" s="16"/>
      <c r="AH28" s="17"/>
      <c r="AI28" s="49"/>
      <c r="AJ28" s="45"/>
      <c r="AK28" s="16"/>
      <c r="AL28" s="17"/>
      <c r="AM28" s="49"/>
    </row>
    <row r="29" spans="2:39" ht="35.25" hidden="1" customHeight="1" x14ac:dyDescent="0.25">
      <c r="B29" s="147" t="s">
        <v>254</v>
      </c>
      <c r="C29" s="148">
        <v>1023</v>
      </c>
      <c r="D29" s="148" t="s">
        <v>252</v>
      </c>
      <c r="E29" s="149" t="s">
        <v>255</v>
      </c>
      <c r="F29" s="136"/>
      <c r="G29" s="140"/>
      <c r="H29" s="127"/>
      <c r="I29" s="137"/>
      <c r="J29" s="144"/>
      <c r="K29" s="137"/>
      <c r="L29" s="242"/>
      <c r="M29" s="16"/>
      <c r="N29" s="17"/>
      <c r="O29" s="49"/>
      <c r="P29" s="45"/>
      <c r="Q29" s="16"/>
      <c r="R29" s="17"/>
      <c r="S29" s="49"/>
      <c r="T29" s="45"/>
      <c r="U29" s="16"/>
      <c r="V29" s="17"/>
      <c r="W29" s="49"/>
      <c r="X29" s="45"/>
      <c r="Y29" s="16"/>
      <c r="Z29" s="17"/>
      <c r="AA29" s="49"/>
      <c r="AB29" s="45"/>
      <c r="AC29" s="16"/>
      <c r="AD29" s="17"/>
      <c r="AE29" s="49"/>
      <c r="AF29" s="45"/>
      <c r="AG29" s="16"/>
      <c r="AH29" s="17"/>
      <c r="AI29" s="49"/>
      <c r="AJ29" s="45"/>
      <c r="AK29" s="16"/>
      <c r="AL29" s="17"/>
      <c r="AM29" s="49"/>
    </row>
    <row r="30" spans="2:39" ht="35.25" hidden="1" customHeight="1" x14ac:dyDescent="0.25">
      <c r="B30" s="147" t="s">
        <v>256</v>
      </c>
      <c r="C30" s="148">
        <v>1025</v>
      </c>
      <c r="D30" s="148" t="s">
        <v>257</v>
      </c>
      <c r="E30" s="149" t="s">
        <v>258</v>
      </c>
      <c r="F30" s="136"/>
      <c r="G30" s="140"/>
      <c r="H30" s="127"/>
      <c r="I30" s="137"/>
      <c r="J30" s="144"/>
      <c r="K30" s="137"/>
      <c r="L30" s="242"/>
      <c r="M30" s="16"/>
      <c r="N30" s="17"/>
      <c r="O30" s="49"/>
      <c r="P30" s="45"/>
      <c r="Q30" s="16"/>
      <c r="R30" s="17"/>
      <c r="S30" s="49"/>
      <c r="T30" s="45"/>
      <c r="U30" s="16"/>
      <c r="V30" s="17"/>
      <c r="W30" s="49"/>
      <c r="X30" s="45"/>
      <c r="Y30" s="16"/>
      <c r="Z30" s="17"/>
      <c r="AA30" s="49"/>
      <c r="AB30" s="45"/>
      <c r="AC30" s="16"/>
      <c r="AD30" s="17"/>
      <c r="AE30" s="49"/>
      <c r="AF30" s="45"/>
      <c r="AG30" s="16"/>
      <c r="AH30" s="17"/>
      <c r="AI30" s="49"/>
      <c r="AJ30" s="45"/>
      <c r="AK30" s="16"/>
      <c r="AL30" s="17"/>
      <c r="AM30" s="49"/>
    </row>
    <row r="31" spans="2:39" ht="35.25" hidden="1" customHeight="1" x14ac:dyDescent="0.25">
      <c r="B31" s="132" t="s">
        <v>259</v>
      </c>
      <c r="C31" s="122">
        <v>1030</v>
      </c>
      <c r="D31" s="122"/>
      <c r="E31" s="146" t="s">
        <v>260</v>
      </c>
      <c r="F31" s="136"/>
      <c r="G31" s="140"/>
      <c r="H31" s="127"/>
      <c r="I31" s="137"/>
      <c r="J31" s="144"/>
      <c r="K31" s="137"/>
      <c r="L31" s="242"/>
      <c r="M31" s="16"/>
      <c r="N31" s="17"/>
      <c r="O31" s="49"/>
      <c r="P31" s="45"/>
      <c r="Q31" s="16"/>
      <c r="R31" s="17"/>
      <c r="S31" s="49"/>
      <c r="T31" s="45"/>
      <c r="U31" s="16"/>
      <c r="V31" s="17"/>
      <c r="W31" s="49"/>
      <c r="X31" s="45"/>
      <c r="Y31" s="16"/>
      <c r="Z31" s="17"/>
      <c r="AA31" s="49"/>
      <c r="AB31" s="45"/>
      <c r="AC31" s="16"/>
      <c r="AD31" s="17"/>
      <c r="AE31" s="49"/>
      <c r="AF31" s="45"/>
      <c r="AG31" s="16"/>
      <c r="AH31" s="17"/>
      <c r="AI31" s="49"/>
      <c r="AJ31" s="45"/>
      <c r="AK31" s="16"/>
      <c r="AL31" s="17"/>
      <c r="AM31" s="49"/>
    </row>
    <row r="32" spans="2:39" ht="35.25" hidden="1" customHeight="1" x14ac:dyDescent="0.25">
      <c r="B32" s="147" t="s">
        <v>261</v>
      </c>
      <c r="C32" s="148">
        <v>1031</v>
      </c>
      <c r="D32" s="148" t="s">
        <v>249</v>
      </c>
      <c r="E32" s="149" t="s">
        <v>250</v>
      </c>
      <c r="F32" s="136"/>
      <c r="G32" s="140"/>
      <c r="H32" s="127"/>
      <c r="I32" s="137"/>
      <c r="J32" s="144"/>
      <c r="K32" s="137"/>
      <c r="L32" s="242"/>
      <c r="M32" s="16"/>
      <c r="N32" s="17"/>
      <c r="O32" s="49"/>
      <c r="P32" s="45"/>
      <c r="Q32" s="16"/>
      <c r="R32" s="17"/>
      <c r="S32" s="49"/>
      <c r="T32" s="45"/>
      <c r="U32" s="16"/>
      <c r="V32" s="17"/>
      <c r="W32" s="49"/>
      <c r="X32" s="45"/>
      <c r="Y32" s="16"/>
      <c r="Z32" s="17"/>
      <c r="AA32" s="49"/>
      <c r="AB32" s="45"/>
      <c r="AC32" s="16"/>
      <c r="AD32" s="17"/>
      <c r="AE32" s="49"/>
      <c r="AF32" s="45"/>
      <c r="AG32" s="16"/>
      <c r="AH32" s="17"/>
      <c r="AI32" s="49"/>
      <c r="AJ32" s="45"/>
      <c r="AK32" s="16"/>
      <c r="AL32" s="17"/>
      <c r="AM32" s="49"/>
    </row>
    <row r="33" spans="2:39" ht="35.25" hidden="1" customHeight="1" x14ac:dyDescent="0.25">
      <c r="B33" s="147" t="s">
        <v>262</v>
      </c>
      <c r="C33" s="148">
        <v>1032</v>
      </c>
      <c r="D33" s="148" t="s">
        <v>252</v>
      </c>
      <c r="E33" s="149" t="s">
        <v>253</v>
      </c>
      <c r="F33" s="136"/>
      <c r="G33" s="140"/>
      <c r="H33" s="127"/>
      <c r="I33" s="137"/>
      <c r="J33" s="144"/>
      <c r="K33" s="137"/>
      <c r="L33" s="242"/>
      <c r="M33" s="16"/>
      <c r="N33" s="17"/>
      <c r="O33" s="49"/>
      <c r="P33" s="45"/>
      <c r="Q33" s="16"/>
      <c r="R33" s="17"/>
      <c r="S33" s="49"/>
      <c r="T33" s="45"/>
      <c r="U33" s="16"/>
      <c r="V33" s="17"/>
      <c r="W33" s="49"/>
      <c r="X33" s="45"/>
      <c r="Y33" s="16"/>
      <c r="Z33" s="17"/>
      <c r="AA33" s="49"/>
      <c r="AB33" s="45"/>
      <c r="AC33" s="16"/>
      <c r="AD33" s="17"/>
      <c r="AE33" s="49"/>
      <c r="AF33" s="45"/>
      <c r="AG33" s="16"/>
      <c r="AH33" s="17"/>
      <c r="AI33" s="49"/>
      <c r="AJ33" s="45"/>
      <c r="AK33" s="16"/>
      <c r="AL33" s="17"/>
      <c r="AM33" s="49"/>
    </row>
    <row r="34" spans="2:39" ht="35.25" hidden="1" customHeight="1" x14ac:dyDescent="0.25">
      <c r="B34" s="147" t="s">
        <v>263</v>
      </c>
      <c r="C34" s="148">
        <v>1033</v>
      </c>
      <c r="D34" s="148" t="s">
        <v>252</v>
      </c>
      <c r="E34" s="149" t="s">
        <v>255</v>
      </c>
      <c r="F34" s="136"/>
      <c r="G34" s="140"/>
      <c r="H34" s="127"/>
      <c r="I34" s="137"/>
      <c r="J34" s="144"/>
      <c r="K34" s="137"/>
      <c r="L34" s="242"/>
      <c r="M34" s="16"/>
      <c r="N34" s="17"/>
      <c r="O34" s="49"/>
      <c r="P34" s="45"/>
      <c r="Q34" s="16"/>
      <c r="R34" s="17"/>
      <c r="S34" s="49"/>
      <c r="T34" s="45"/>
      <c r="U34" s="16"/>
      <c r="V34" s="17"/>
      <c r="W34" s="49"/>
      <c r="X34" s="45"/>
      <c r="Y34" s="16"/>
      <c r="Z34" s="17"/>
      <c r="AA34" s="49"/>
      <c r="AB34" s="45"/>
      <c r="AC34" s="16"/>
      <c r="AD34" s="17"/>
      <c r="AE34" s="49"/>
      <c r="AF34" s="45"/>
      <c r="AG34" s="16"/>
      <c r="AH34" s="17"/>
      <c r="AI34" s="49"/>
      <c r="AJ34" s="45"/>
      <c r="AK34" s="16"/>
      <c r="AL34" s="17"/>
      <c r="AM34" s="49"/>
    </row>
    <row r="35" spans="2:39" ht="59.25" hidden="1" customHeight="1" x14ac:dyDescent="0.25">
      <c r="B35" s="147" t="s">
        <v>264</v>
      </c>
      <c r="C35" s="148">
        <v>1035</v>
      </c>
      <c r="D35" s="148" t="s">
        <v>252</v>
      </c>
      <c r="E35" s="149" t="s">
        <v>258</v>
      </c>
      <c r="F35" s="136"/>
      <c r="G35" s="140"/>
      <c r="H35" s="127"/>
      <c r="I35" s="137"/>
      <c r="J35" s="144"/>
      <c r="K35" s="137"/>
      <c r="L35" s="242"/>
      <c r="M35" s="16"/>
      <c r="N35" s="17"/>
      <c r="O35" s="49"/>
      <c r="P35" s="45"/>
      <c r="Q35" s="16"/>
      <c r="R35" s="17"/>
      <c r="S35" s="49"/>
      <c r="T35" s="45"/>
      <c r="U35" s="16"/>
      <c r="V35" s="17"/>
      <c r="W35" s="49"/>
      <c r="X35" s="45"/>
      <c r="Y35" s="16"/>
      <c r="Z35" s="17"/>
      <c r="AA35" s="49"/>
      <c r="AB35" s="45"/>
      <c r="AC35" s="16"/>
      <c r="AD35" s="17"/>
      <c r="AE35" s="49"/>
      <c r="AF35" s="45"/>
      <c r="AG35" s="16"/>
      <c r="AH35" s="17"/>
      <c r="AI35" s="49"/>
      <c r="AJ35" s="45"/>
      <c r="AK35" s="16"/>
      <c r="AL35" s="17"/>
      <c r="AM35" s="49"/>
    </row>
    <row r="36" spans="2:39" ht="42.75" hidden="1" customHeight="1" x14ac:dyDescent="0.25">
      <c r="B36" s="147" t="s">
        <v>265</v>
      </c>
      <c r="C36" s="148">
        <v>1043</v>
      </c>
      <c r="D36" s="148" t="s">
        <v>252</v>
      </c>
      <c r="E36" s="149" t="s">
        <v>255</v>
      </c>
      <c r="F36" s="136"/>
      <c r="G36" s="140"/>
      <c r="H36" s="127"/>
      <c r="I36" s="137"/>
      <c r="J36" s="144"/>
      <c r="K36" s="137"/>
      <c r="L36" s="242"/>
      <c r="M36" s="16"/>
      <c r="N36" s="17"/>
      <c r="O36" s="49"/>
      <c r="P36" s="45"/>
      <c r="Q36" s="16"/>
      <c r="R36" s="17"/>
      <c r="S36" s="49"/>
      <c r="T36" s="45"/>
      <c r="U36" s="16"/>
      <c r="V36" s="17"/>
      <c r="W36" s="49"/>
      <c r="X36" s="45"/>
      <c r="Y36" s="16"/>
      <c r="Z36" s="17"/>
      <c r="AA36" s="49"/>
      <c r="AB36" s="45"/>
      <c r="AC36" s="16"/>
      <c r="AD36" s="17"/>
      <c r="AE36" s="49"/>
      <c r="AF36" s="45"/>
      <c r="AG36" s="16"/>
      <c r="AH36" s="17"/>
      <c r="AI36" s="49"/>
      <c r="AJ36" s="45"/>
      <c r="AK36" s="16"/>
      <c r="AL36" s="17"/>
      <c r="AM36" s="49"/>
    </row>
    <row r="37" spans="2:39" ht="57.75" hidden="1" customHeight="1" x14ac:dyDescent="0.25">
      <c r="B37" s="147" t="s">
        <v>215</v>
      </c>
      <c r="C37" s="148">
        <v>1070</v>
      </c>
      <c r="D37" s="148" t="s">
        <v>216</v>
      </c>
      <c r="E37" s="149" t="s">
        <v>217</v>
      </c>
      <c r="F37" s="136" t="s">
        <v>402</v>
      </c>
      <c r="G37" s="140" t="s">
        <v>389</v>
      </c>
      <c r="H37" s="127">
        <v>0</v>
      </c>
      <c r="I37" s="137"/>
      <c r="J37" s="144"/>
      <c r="K37" s="137"/>
      <c r="L37" s="242">
        <f>M37+N37</f>
        <v>0</v>
      </c>
      <c r="M37" s="16"/>
      <c r="N37" s="17"/>
      <c r="O37" s="49"/>
      <c r="P37" s="45"/>
      <c r="Q37" s="16"/>
      <c r="R37" s="17"/>
      <c r="S37" s="49"/>
      <c r="T37" s="45"/>
      <c r="U37" s="16"/>
      <c r="V37" s="17"/>
      <c r="W37" s="49"/>
      <c r="X37" s="45"/>
      <c r="Y37" s="16"/>
      <c r="Z37" s="17"/>
      <c r="AA37" s="49"/>
      <c r="AB37" s="45"/>
      <c r="AC37" s="16"/>
      <c r="AD37" s="17"/>
      <c r="AE37" s="49"/>
      <c r="AF37" s="45"/>
      <c r="AG37" s="16"/>
      <c r="AH37" s="17"/>
      <c r="AI37" s="49"/>
      <c r="AJ37" s="45"/>
      <c r="AK37" s="16"/>
      <c r="AL37" s="17"/>
      <c r="AM37" s="49"/>
    </row>
    <row r="38" spans="2:39" ht="35.25" hidden="1" customHeight="1" x14ac:dyDescent="0.25">
      <c r="B38" s="132" t="s">
        <v>268</v>
      </c>
      <c r="C38" s="122">
        <v>1090</v>
      </c>
      <c r="D38" s="122"/>
      <c r="E38" s="146" t="s">
        <v>269</v>
      </c>
      <c r="F38" s="136"/>
      <c r="G38" s="140"/>
      <c r="H38" s="127"/>
      <c r="I38" s="137"/>
      <c r="J38" s="144"/>
      <c r="K38" s="137"/>
      <c r="L38" s="242"/>
      <c r="M38" s="16"/>
      <c r="N38" s="17"/>
      <c r="O38" s="49"/>
      <c r="P38" s="45"/>
      <c r="Q38" s="16"/>
      <c r="R38" s="17"/>
      <c r="S38" s="49"/>
      <c r="T38" s="45"/>
      <c r="U38" s="16"/>
      <c r="V38" s="17"/>
      <c r="W38" s="49"/>
      <c r="X38" s="45"/>
      <c r="Y38" s="16"/>
      <c r="Z38" s="17"/>
      <c r="AA38" s="49"/>
      <c r="AB38" s="45"/>
      <c r="AC38" s="16"/>
      <c r="AD38" s="17"/>
      <c r="AE38" s="49"/>
      <c r="AF38" s="45"/>
      <c r="AG38" s="16"/>
      <c r="AH38" s="17"/>
      <c r="AI38" s="49"/>
      <c r="AJ38" s="45"/>
      <c r="AK38" s="16"/>
      <c r="AL38" s="17"/>
      <c r="AM38" s="49"/>
    </row>
    <row r="39" spans="2:39" ht="35.25" hidden="1" customHeight="1" x14ac:dyDescent="0.25">
      <c r="B39" s="147" t="s">
        <v>270</v>
      </c>
      <c r="C39" s="148">
        <v>1091</v>
      </c>
      <c r="D39" s="148" t="s">
        <v>271</v>
      </c>
      <c r="E39" s="149" t="s">
        <v>272</v>
      </c>
      <c r="F39" s="136"/>
      <c r="G39" s="140"/>
      <c r="H39" s="127"/>
      <c r="I39" s="137"/>
      <c r="J39" s="144"/>
      <c r="K39" s="137"/>
      <c r="L39" s="242"/>
      <c r="M39" s="16"/>
      <c r="N39" s="17"/>
      <c r="O39" s="49"/>
      <c r="P39" s="45"/>
      <c r="Q39" s="16"/>
      <c r="R39" s="17"/>
      <c r="S39" s="49"/>
      <c r="T39" s="45"/>
      <c r="U39" s="16"/>
      <c r="V39" s="17"/>
      <c r="W39" s="49"/>
      <c r="X39" s="45"/>
      <c r="Y39" s="16"/>
      <c r="Z39" s="17"/>
      <c r="AA39" s="49"/>
      <c r="AB39" s="45"/>
      <c r="AC39" s="16"/>
      <c r="AD39" s="17"/>
      <c r="AE39" s="49"/>
      <c r="AF39" s="45"/>
      <c r="AG39" s="16"/>
      <c r="AH39" s="17"/>
      <c r="AI39" s="49"/>
      <c r="AJ39" s="45"/>
      <c r="AK39" s="16"/>
      <c r="AL39" s="17"/>
      <c r="AM39" s="49"/>
    </row>
    <row r="40" spans="2:39" ht="35.25" hidden="1" customHeight="1" x14ac:dyDescent="0.25">
      <c r="B40" s="147" t="s">
        <v>273</v>
      </c>
      <c r="C40" s="148">
        <v>1092</v>
      </c>
      <c r="D40" s="148" t="s">
        <v>274</v>
      </c>
      <c r="E40" s="149" t="s">
        <v>275</v>
      </c>
      <c r="F40" s="136"/>
      <c r="G40" s="140"/>
      <c r="H40" s="127"/>
      <c r="I40" s="137"/>
      <c r="J40" s="144"/>
      <c r="K40" s="137"/>
      <c r="L40" s="242"/>
      <c r="M40" s="16"/>
      <c r="N40" s="17"/>
      <c r="O40" s="49"/>
      <c r="P40" s="45"/>
      <c r="Q40" s="16"/>
      <c r="R40" s="17"/>
      <c r="S40" s="49"/>
      <c r="T40" s="45"/>
      <c r="U40" s="16"/>
      <c r="V40" s="17"/>
      <c r="W40" s="49"/>
      <c r="X40" s="45"/>
      <c r="Y40" s="16"/>
      <c r="Z40" s="17"/>
      <c r="AA40" s="49"/>
      <c r="AB40" s="45"/>
      <c r="AC40" s="16"/>
      <c r="AD40" s="17"/>
      <c r="AE40" s="49"/>
      <c r="AF40" s="45"/>
      <c r="AG40" s="16"/>
      <c r="AH40" s="17"/>
      <c r="AI40" s="49"/>
      <c r="AJ40" s="45"/>
      <c r="AK40" s="16"/>
      <c r="AL40" s="17"/>
      <c r="AM40" s="49"/>
    </row>
    <row r="41" spans="2:39" ht="35.25" hidden="1" customHeight="1" x14ac:dyDescent="0.25">
      <c r="B41" s="132" t="s">
        <v>276</v>
      </c>
      <c r="C41" s="122">
        <v>1100</v>
      </c>
      <c r="D41" s="122"/>
      <c r="E41" s="146" t="s">
        <v>277</v>
      </c>
      <c r="F41" s="136"/>
      <c r="G41" s="140"/>
      <c r="H41" s="127">
        <v>0</v>
      </c>
      <c r="I41" s="127">
        <v>0</v>
      </c>
      <c r="J41" s="127">
        <v>0</v>
      </c>
      <c r="K41" s="127">
        <v>0</v>
      </c>
      <c r="L41" s="242">
        <f>M41+N41</f>
        <v>0</v>
      </c>
      <c r="M41" s="14">
        <f>M42+M43+M45</f>
        <v>0</v>
      </c>
      <c r="N41" s="14">
        <f>N42+N43+N45</f>
        <v>0</v>
      </c>
      <c r="O41" s="46">
        <f>O42+O43+O45</f>
        <v>0</v>
      </c>
      <c r="P41" s="45"/>
      <c r="Q41" s="14"/>
      <c r="R41" s="14"/>
      <c r="S41" s="46"/>
      <c r="T41" s="45"/>
      <c r="U41" s="14"/>
      <c r="V41" s="14"/>
      <c r="W41" s="46"/>
      <c r="X41" s="45"/>
      <c r="Y41" s="14"/>
      <c r="Z41" s="14"/>
      <c r="AA41" s="46"/>
      <c r="AB41" s="45"/>
      <c r="AC41" s="14"/>
      <c r="AD41" s="14"/>
      <c r="AE41" s="46"/>
      <c r="AF41" s="45"/>
      <c r="AG41" s="14"/>
      <c r="AH41" s="14"/>
      <c r="AI41" s="46"/>
      <c r="AJ41" s="45"/>
      <c r="AK41" s="14"/>
      <c r="AL41" s="14"/>
      <c r="AM41" s="46"/>
    </row>
    <row r="42" spans="2:39" ht="51.75" hidden="1" customHeight="1" x14ac:dyDescent="0.25">
      <c r="B42" s="147" t="s">
        <v>219</v>
      </c>
      <c r="C42" s="148">
        <v>1101</v>
      </c>
      <c r="D42" s="148" t="s">
        <v>220</v>
      </c>
      <c r="E42" s="149" t="s">
        <v>221</v>
      </c>
      <c r="F42" s="136" t="s">
        <v>278</v>
      </c>
      <c r="G42" s="140" t="s">
        <v>390</v>
      </c>
      <c r="H42" s="127">
        <v>0</v>
      </c>
      <c r="I42" s="137"/>
      <c r="J42" s="144"/>
      <c r="K42" s="137"/>
      <c r="L42" s="242">
        <f>M42+N42</f>
        <v>0</v>
      </c>
      <c r="M42" s="16"/>
      <c r="N42" s="17"/>
      <c r="O42" s="49"/>
      <c r="P42" s="45"/>
      <c r="Q42" s="16"/>
      <c r="R42" s="17"/>
      <c r="S42" s="49"/>
      <c r="T42" s="45"/>
      <c r="U42" s="16"/>
      <c r="V42" s="17"/>
      <c r="W42" s="49"/>
      <c r="X42" s="45"/>
      <c r="Y42" s="16"/>
      <c r="Z42" s="17"/>
      <c r="AA42" s="49"/>
      <c r="AB42" s="45"/>
      <c r="AC42" s="16"/>
      <c r="AD42" s="17"/>
      <c r="AE42" s="49"/>
      <c r="AF42" s="45"/>
      <c r="AG42" s="16"/>
      <c r="AH42" s="17"/>
      <c r="AI42" s="49"/>
      <c r="AJ42" s="45"/>
      <c r="AK42" s="16"/>
      <c r="AL42" s="17"/>
      <c r="AM42" s="49"/>
    </row>
    <row r="43" spans="2:39" ht="103.5" hidden="1" customHeight="1" x14ac:dyDescent="0.25">
      <c r="B43" s="147" t="s">
        <v>219</v>
      </c>
      <c r="C43" s="148">
        <v>1101</v>
      </c>
      <c r="D43" s="148" t="s">
        <v>220</v>
      </c>
      <c r="E43" s="149" t="s">
        <v>221</v>
      </c>
      <c r="F43" s="136" t="s">
        <v>279</v>
      </c>
      <c r="G43" s="140" t="s">
        <v>391</v>
      </c>
      <c r="H43" s="127">
        <v>0</v>
      </c>
      <c r="I43" s="137"/>
      <c r="J43" s="144"/>
      <c r="K43" s="137"/>
      <c r="L43" s="242">
        <f>M43+N43</f>
        <v>0</v>
      </c>
      <c r="M43" s="16"/>
      <c r="N43" s="17"/>
      <c r="O43" s="49"/>
      <c r="P43" s="45"/>
      <c r="Q43" s="16"/>
      <c r="R43" s="17"/>
      <c r="S43" s="49"/>
      <c r="T43" s="45"/>
      <c r="U43" s="16"/>
      <c r="V43" s="17"/>
      <c r="W43" s="49"/>
      <c r="X43" s="45"/>
      <c r="Y43" s="16"/>
      <c r="Z43" s="17"/>
      <c r="AA43" s="49"/>
      <c r="AB43" s="45"/>
      <c r="AC43" s="16"/>
      <c r="AD43" s="17"/>
      <c r="AE43" s="49"/>
      <c r="AF43" s="45"/>
      <c r="AG43" s="16"/>
      <c r="AH43" s="17"/>
      <c r="AI43" s="49"/>
      <c r="AJ43" s="45"/>
      <c r="AK43" s="16"/>
      <c r="AL43" s="17"/>
      <c r="AM43" s="49"/>
    </row>
    <row r="44" spans="2:39" ht="35.25" hidden="1" customHeight="1" x14ac:dyDescent="0.25">
      <c r="B44" s="147" t="s">
        <v>280</v>
      </c>
      <c r="C44" s="148">
        <v>1102</v>
      </c>
      <c r="D44" s="148" t="s">
        <v>281</v>
      </c>
      <c r="E44" s="149" t="s">
        <v>282</v>
      </c>
      <c r="F44" s="136"/>
      <c r="G44" s="140"/>
      <c r="H44" s="127"/>
      <c r="I44" s="137"/>
      <c r="J44" s="144"/>
      <c r="K44" s="137"/>
      <c r="L44" s="242"/>
      <c r="M44" s="16"/>
      <c r="N44" s="17"/>
      <c r="O44" s="49"/>
      <c r="P44" s="45"/>
      <c r="Q44" s="16"/>
      <c r="R44" s="17"/>
      <c r="S44" s="49"/>
      <c r="T44" s="45"/>
      <c r="U44" s="16"/>
      <c r="V44" s="17"/>
      <c r="W44" s="49"/>
      <c r="X44" s="45"/>
      <c r="Y44" s="16"/>
      <c r="Z44" s="17"/>
      <c r="AA44" s="49"/>
      <c r="AB44" s="45"/>
      <c r="AC44" s="16"/>
      <c r="AD44" s="17"/>
      <c r="AE44" s="49"/>
      <c r="AF44" s="45"/>
      <c r="AG44" s="16"/>
      <c r="AH44" s="17"/>
      <c r="AI44" s="49"/>
      <c r="AJ44" s="45"/>
      <c r="AK44" s="16"/>
      <c r="AL44" s="17"/>
      <c r="AM44" s="49"/>
    </row>
    <row r="45" spans="2:39" ht="35.25" hidden="1" customHeight="1" x14ac:dyDescent="0.25">
      <c r="B45" s="147" t="s">
        <v>177</v>
      </c>
      <c r="C45" s="148">
        <v>1120</v>
      </c>
      <c r="D45" s="148" t="s">
        <v>218</v>
      </c>
      <c r="E45" s="149" t="s">
        <v>176</v>
      </c>
      <c r="F45" s="136" t="s">
        <v>266</v>
      </c>
      <c r="G45" s="140" t="s">
        <v>267</v>
      </c>
      <c r="H45" s="127">
        <v>0</v>
      </c>
      <c r="I45" s="137"/>
      <c r="J45" s="144"/>
      <c r="K45" s="137"/>
      <c r="L45" s="242">
        <f>M45+N45</f>
        <v>0</v>
      </c>
      <c r="M45" s="16"/>
      <c r="N45" s="17"/>
      <c r="O45" s="49"/>
      <c r="P45" s="45"/>
      <c r="Q45" s="16"/>
      <c r="R45" s="17"/>
      <c r="S45" s="49"/>
      <c r="T45" s="45"/>
      <c r="U45" s="16"/>
      <c r="V45" s="17"/>
      <c r="W45" s="49"/>
      <c r="X45" s="45"/>
      <c r="Y45" s="16"/>
      <c r="Z45" s="17"/>
      <c r="AA45" s="49"/>
      <c r="AB45" s="45"/>
      <c r="AC45" s="16"/>
      <c r="AD45" s="17"/>
      <c r="AE45" s="49"/>
      <c r="AF45" s="45"/>
      <c r="AG45" s="16"/>
      <c r="AH45" s="17"/>
      <c r="AI45" s="49"/>
      <c r="AJ45" s="45"/>
      <c r="AK45" s="16"/>
      <c r="AL45" s="17"/>
      <c r="AM45" s="49"/>
    </row>
    <row r="46" spans="2:39" ht="35.25" hidden="1" customHeight="1" x14ac:dyDescent="0.25">
      <c r="B46" s="147"/>
      <c r="C46" s="148"/>
      <c r="D46" s="148"/>
      <c r="E46" s="149"/>
      <c r="F46" s="136"/>
      <c r="G46" s="140"/>
      <c r="H46" s="127"/>
      <c r="I46" s="137"/>
      <c r="J46" s="144"/>
      <c r="K46" s="137"/>
      <c r="L46" s="242"/>
      <c r="M46" s="16"/>
      <c r="N46" s="17"/>
      <c r="O46" s="49"/>
      <c r="P46" s="45"/>
      <c r="Q46" s="16"/>
      <c r="R46" s="17"/>
      <c r="S46" s="49"/>
      <c r="T46" s="45"/>
      <c r="U46" s="16"/>
      <c r="V46" s="17"/>
      <c r="W46" s="49"/>
      <c r="X46" s="45"/>
      <c r="Y46" s="16"/>
      <c r="Z46" s="17"/>
      <c r="AA46" s="49"/>
      <c r="AB46" s="45"/>
      <c r="AC46" s="16"/>
      <c r="AD46" s="17"/>
      <c r="AE46" s="49"/>
      <c r="AF46" s="45"/>
      <c r="AG46" s="16"/>
      <c r="AH46" s="17"/>
      <c r="AI46" s="49"/>
      <c r="AJ46" s="45"/>
      <c r="AK46" s="16"/>
      <c r="AL46" s="17"/>
      <c r="AM46" s="49"/>
    </row>
    <row r="47" spans="2:39" ht="35.25" hidden="1" customHeight="1" x14ac:dyDescent="0.25">
      <c r="B47" s="132" t="s">
        <v>175</v>
      </c>
      <c r="C47" s="122">
        <v>1140</v>
      </c>
      <c r="D47" s="122"/>
      <c r="E47" s="146" t="s">
        <v>80</v>
      </c>
      <c r="F47" s="136"/>
      <c r="G47" s="140"/>
      <c r="H47" s="127">
        <v>801500</v>
      </c>
      <c r="I47" s="127">
        <v>801500</v>
      </c>
      <c r="J47" s="127">
        <v>0</v>
      </c>
      <c r="K47" s="127">
        <v>0</v>
      </c>
      <c r="L47" s="242">
        <f t="shared" ref="L47:L84" si="2">M47+N47</f>
        <v>801500</v>
      </c>
      <c r="M47" s="14">
        <f>M48+M49</f>
        <v>801500</v>
      </c>
      <c r="N47" s="14">
        <f>N48+N49</f>
        <v>0</v>
      </c>
      <c r="O47" s="46">
        <f>O48+O49</f>
        <v>0</v>
      </c>
      <c r="P47" s="45"/>
      <c r="Q47" s="14"/>
      <c r="R47" s="14"/>
      <c r="S47" s="46"/>
      <c r="T47" s="45"/>
      <c r="U47" s="14"/>
      <c r="V47" s="14"/>
      <c r="W47" s="46"/>
      <c r="X47" s="45"/>
      <c r="Y47" s="14"/>
      <c r="Z47" s="14"/>
      <c r="AA47" s="46"/>
      <c r="AB47" s="45"/>
      <c r="AC47" s="14"/>
      <c r="AD47" s="14"/>
      <c r="AE47" s="46"/>
      <c r="AF47" s="45"/>
      <c r="AG47" s="14"/>
      <c r="AH47" s="14"/>
      <c r="AI47" s="46"/>
      <c r="AJ47" s="45"/>
      <c r="AK47" s="14"/>
      <c r="AL47" s="14"/>
      <c r="AM47" s="46"/>
    </row>
    <row r="48" spans="2:39" ht="81" hidden="1" customHeight="1" x14ac:dyDescent="0.25">
      <c r="B48" s="147" t="s">
        <v>222</v>
      </c>
      <c r="C48" s="148">
        <v>1142</v>
      </c>
      <c r="D48" s="148" t="s">
        <v>79</v>
      </c>
      <c r="E48" s="149" t="s">
        <v>111</v>
      </c>
      <c r="F48" s="136" t="s">
        <v>454</v>
      </c>
      <c r="G48" s="150" t="s">
        <v>344</v>
      </c>
      <c r="H48" s="127">
        <v>801500</v>
      </c>
      <c r="I48" s="137">
        <v>801500</v>
      </c>
      <c r="J48" s="144"/>
      <c r="K48" s="137"/>
      <c r="L48" s="242">
        <f t="shared" si="2"/>
        <v>801500</v>
      </c>
      <c r="M48" s="16">
        <v>801500</v>
      </c>
      <c r="N48" s="17"/>
      <c r="O48" s="49"/>
      <c r="P48" s="45"/>
      <c r="Q48" s="16"/>
      <c r="R48" s="17"/>
      <c r="S48" s="49"/>
      <c r="T48" s="45"/>
      <c r="U48" s="16"/>
      <c r="V48" s="17"/>
      <c r="W48" s="49"/>
      <c r="X48" s="45"/>
      <c r="Y48" s="16"/>
      <c r="Z48" s="17"/>
      <c r="AA48" s="49"/>
      <c r="AB48" s="45"/>
      <c r="AC48" s="16"/>
      <c r="AD48" s="17"/>
      <c r="AE48" s="49"/>
      <c r="AF48" s="45"/>
      <c r="AG48" s="16"/>
      <c r="AH48" s="17"/>
      <c r="AI48" s="49"/>
      <c r="AJ48" s="45"/>
      <c r="AK48" s="16"/>
      <c r="AL48" s="17"/>
      <c r="AM48" s="49"/>
    </row>
    <row r="49" spans="2:39" ht="79.5" hidden="1" customHeight="1" x14ac:dyDescent="0.25">
      <c r="B49" s="147" t="s">
        <v>222</v>
      </c>
      <c r="C49" s="148">
        <v>1142</v>
      </c>
      <c r="D49" s="148" t="s">
        <v>79</v>
      </c>
      <c r="E49" s="149" t="s">
        <v>111</v>
      </c>
      <c r="F49" s="136" t="s">
        <v>283</v>
      </c>
      <c r="G49" s="140" t="s">
        <v>284</v>
      </c>
      <c r="H49" s="127">
        <v>0</v>
      </c>
      <c r="I49" s="137"/>
      <c r="J49" s="144"/>
      <c r="K49" s="137"/>
      <c r="L49" s="242">
        <f t="shared" si="2"/>
        <v>0</v>
      </c>
      <c r="M49" s="16"/>
      <c r="N49" s="17"/>
      <c r="O49" s="49"/>
      <c r="P49" s="45"/>
      <c r="Q49" s="16"/>
      <c r="R49" s="17"/>
      <c r="S49" s="49"/>
      <c r="T49" s="45"/>
      <c r="U49" s="16"/>
      <c r="V49" s="17"/>
      <c r="W49" s="49"/>
      <c r="X49" s="45"/>
      <c r="Y49" s="16"/>
      <c r="Z49" s="17"/>
      <c r="AA49" s="49"/>
      <c r="AB49" s="45"/>
      <c r="AC49" s="16"/>
      <c r="AD49" s="17"/>
      <c r="AE49" s="49"/>
      <c r="AF49" s="45"/>
      <c r="AG49" s="16"/>
      <c r="AH49" s="17"/>
      <c r="AI49" s="49"/>
      <c r="AJ49" s="45"/>
      <c r="AK49" s="16"/>
      <c r="AL49" s="17"/>
      <c r="AM49" s="49"/>
    </row>
    <row r="50" spans="2:39" ht="35.25" hidden="1" customHeight="1" x14ac:dyDescent="0.25">
      <c r="B50" s="132" t="s">
        <v>81</v>
      </c>
      <c r="C50" s="122">
        <v>3000</v>
      </c>
      <c r="D50" s="291" t="s">
        <v>7</v>
      </c>
      <c r="E50" s="292"/>
      <c r="F50" s="136"/>
      <c r="G50" s="140"/>
      <c r="H50" s="127">
        <v>0</v>
      </c>
      <c r="I50" s="127">
        <v>0</v>
      </c>
      <c r="J50" s="127">
        <v>0</v>
      </c>
      <c r="K50" s="127">
        <v>0</v>
      </c>
      <c r="L50" s="242">
        <f t="shared" si="2"/>
        <v>0</v>
      </c>
      <c r="M50" s="14">
        <f>M51</f>
        <v>0</v>
      </c>
      <c r="N50" s="14">
        <f>N51</f>
        <v>0</v>
      </c>
      <c r="O50" s="46">
        <f>O51</f>
        <v>0</v>
      </c>
      <c r="P50" s="45"/>
      <c r="Q50" s="14"/>
      <c r="R50" s="14"/>
      <c r="S50" s="46"/>
      <c r="T50" s="45"/>
      <c r="U50" s="14"/>
      <c r="V50" s="14"/>
      <c r="W50" s="46"/>
      <c r="X50" s="45"/>
      <c r="Y50" s="14"/>
      <c r="Z50" s="14"/>
      <c r="AA50" s="46"/>
      <c r="AB50" s="45"/>
      <c r="AC50" s="14"/>
      <c r="AD50" s="14"/>
      <c r="AE50" s="46"/>
      <c r="AF50" s="45"/>
      <c r="AG50" s="14"/>
      <c r="AH50" s="14"/>
      <c r="AI50" s="46"/>
      <c r="AJ50" s="45"/>
      <c r="AK50" s="14"/>
      <c r="AL50" s="14"/>
      <c r="AM50" s="46"/>
    </row>
    <row r="51" spans="2:39" ht="75.75" hidden="1" customHeight="1" x14ac:dyDescent="0.25">
      <c r="B51" s="147" t="s">
        <v>285</v>
      </c>
      <c r="C51" s="148">
        <v>3140</v>
      </c>
      <c r="D51" s="148" t="s">
        <v>286</v>
      </c>
      <c r="E51" s="149" t="s">
        <v>287</v>
      </c>
      <c r="F51" s="136" t="s">
        <v>204</v>
      </c>
      <c r="G51" s="140" t="s">
        <v>288</v>
      </c>
      <c r="H51" s="127">
        <v>0</v>
      </c>
      <c r="I51" s="137"/>
      <c r="J51" s="144"/>
      <c r="K51" s="137"/>
      <c r="L51" s="242">
        <f t="shared" si="2"/>
        <v>0</v>
      </c>
      <c r="M51" s="16"/>
      <c r="N51" s="17"/>
      <c r="O51" s="49"/>
      <c r="P51" s="45"/>
      <c r="Q51" s="16"/>
      <c r="R51" s="17"/>
      <c r="S51" s="49"/>
      <c r="T51" s="45"/>
      <c r="U51" s="16"/>
      <c r="V51" s="17"/>
      <c r="W51" s="49"/>
      <c r="X51" s="45"/>
      <c r="Y51" s="16"/>
      <c r="Z51" s="17"/>
      <c r="AA51" s="49"/>
      <c r="AB51" s="45"/>
      <c r="AC51" s="16"/>
      <c r="AD51" s="17"/>
      <c r="AE51" s="49"/>
      <c r="AF51" s="45"/>
      <c r="AG51" s="16"/>
      <c r="AH51" s="17"/>
      <c r="AI51" s="49"/>
      <c r="AJ51" s="45"/>
      <c r="AK51" s="16"/>
      <c r="AL51" s="17"/>
      <c r="AM51" s="49"/>
    </row>
    <row r="52" spans="2:39" ht="35.25" hidden="1" customHeight="1" x14ac:dyDescent="0.25">
      <c r="B52" s="132" t="s">
        <v>289</v>
      </c>
      <c r="C52" s="122">
        <v>4000</v>
      </c>
      <c r="D52" s="291" t="s">
        <v>195</v>
      </c>
      <c r="E52" s="292"/>
      <c r="F52" s="136"/>
      <c r="G52" s="140"/>
      <c r="H52" s="127">
        <v>60831500</v>
      </c>
      <c r="I52" s="127">
        <v>60831500</v>
      </c>
      <c r="J52" s="127">
        <v>0</v>
      </c>
      <c r="K52" s="127">
        <v>0</v>
      </c>
      <c r="L52" s="242">
        <f t="shared" si="2"/>
        <v>60831500</v>
      </c>
      <c r="M52" s="14">
        <f>M53+M54+M55+M56+M59+M62</f>
        <v>60831500</v>
      </c>
      <c r="N52" s="14">
        <f>N53+N54+N55+N56+N59</f>
        <v>0</v>
      </c>
      <c r="O52" s="46">
        <f>O53+O54+O55+O56+O59</f>
        <v>0</v>
      </c>
      <c r="P52" s="45"/>
      <c r="Q52" s="14"/>
      <c r="R52" s="14"/>
      <c r="S52" s="46"/>
      <c r="T52" s="45"/>
      <c r="U52" s="14"/>
      <c r="V52" s="14"/>
      <c r="W52" s="46"/>
      <c r="X52" s="45"/>
      <c r="Y52" s="14"/>
      <c r="Z52" s="14"/>
      <c r="AA52" s="46"/>
      <c r="AB52" s="45"/>
      <c r="AC52" s="14"/>
      <c r="AD52" s="14"/>
      <c r="AE52" s="46"/>
      <c r="AF52" s="45"/>
      <c r="AG52" s="14"/>
      <c r="AH52" s="14"/>
      <c r="AI52" s="46"/>
      <c r="AJ52" s="45"/>
      <c r="AK52" s="14"/>
      <c r="AL52" s="14"/>
      <c r="AM52" s="46"/>
    </row>
    <row r="53" spans="2:39" ht="66" hidden="1" customHeight="1" x14ac:dyDescent="0.25">
      <c r="B53" s="147" t="s">
        <v>290</v>
      </c>
      <c r="C53" s="148">
        <v>4010</v>
      </c>
      <c r="D53" s="148" t="s">
        <v>291</v>
      </c>
      <c r="E53" s="149" t="s">
        <v>98</v>
      </c>
      <c r="F53" s="136" t="s">
        <v>455</v>
      </c>
      <c r="G53" s="150" t="s">
        <v>344</v>
      </c>
      <c r="H53" s="151">
        <v>34518600</v>
      </c>
      <c r="I53" s="152">
        <v>34518600</v>
      </c>
      <c r="J53" s="153"/>
      <c r="K53" s="152"/>
      <c r="L53" s="245">
        <f t="shared" si="2"/>
        <v>34518600</v>
      </c>
      <c r="M53" s="19">
        <v>34518600</v>
      </c>
      <c r="N53" s="20"/>
      <c r="O53" s="52"/>
      <c r="P53" s="51"/>
      <c r="Q53" s="19"/>
      <c r="R53" s="20"/>
      <c r="S53" s="52"/>
      <c r="T53" s="51"/>
      <c r="U53" s="19"/>
      <c r="V53" s="20"/>
      <c r="W53" s="52"/>
      <c r="X53" s="51"/>
      <c r="Y53" s="19"/>
      <c r="Z53" s="20"/>
      <c r="AA53" s="52"/>
      <c r="AB53" s="51"/>
      <c r="AC53" s="19"/>
      <c r="AD53" s="20"/>
      <c r="AE53" s="52"/>
      <c r="AF53" s="51"/>
      <c r="AG53" s="19"/>
      <c r="AH53" s="20"/>
      <c r="AI53" s="52"/>
      <c r="AJ53" s="51"/>
      <c r="AK53" s="19"/>
      <c r="AL53" s="20"/>
      <c r="AM53" s="52"/>
    </row>
    <row r="54" spans="2:39" ht="54.75" hidden="1" customHeight="1" x14ac:dyDescent="0.25">
      <c r="B54" s="147" t="s">
        <v>292</v>
      </c>
      <c r="C54" s="148">
        <v>4020</v>
      </c>
      <c r="D54" s="148" t="s">
        <v>293</v>
      </c>
      <c r="E54" s="149" t="s">
        <v>294</v>
      </c>
      <c r="F54" s="136" t="s">
        <v>455</v>
      </c>
      <c r="G54" s="150" t="s">
        <v>344</v>
      </c>
      <c r="H54" s="151">
        <v>25812900</v>
      </c>
      <c r="I54" s="152">
        <v>25812900</v>
      </c>
      <c r="J54" s="153"/>
      <c r="K54" s="152"/>
      <c r="L54" s="245">
        <f t="shared" si="2"/>
        <v>25812900</v>
      </c>
      <c r="M54" s="19">
        <v>25812900</v>
      </c>
      <c r="N54" s="20"/>
      <c r="O54" s="52"/>
      <c r="P54" s="51"/>
      <c r="Q54" s="19"/>
      <c r="R54" s="20"/>
      <c r="S54" s="52"/>
      <c r="T54" s="51"/>
      <c r="U54" s="19"/>
      <c r="V54" s="20"/>
      <c r="W54" s="52"/>
      <c r="X54" s="51"/>
      <c r="Y54" s="19"/>
      <c r="Z54" s="20"/>
      <c r="AA54" s="52"/>
      <c r="AB54" s="51"/>
      <c r="AC54" s="19"/>
      <c r="AD54" s="20"/>
      <c r="AE54" s="52"/>
      <c r="AF54" s="51"/>
      <c r="AG54" s="19"/>
      <c r="AH54" s="20"/>
      <c r="AI54" s="52"/>
      <c r="AJ54" s="51"/>
      <c r="AK54" s="19"/>
      <c r="AL54" s="20"/>
      <c r="AM54" s="52"/>
    </row>
    <row r="55" spans="2:39" ht="35.25" hidden="1" customHeight="1" x14ac:dyDescent="0.25">
      <c r="B55" s="147" t="s">
        <v>295</v>
      </c>
      <c r="C55" s="148">
        <v>4030</v>
      </c>
      <c r="D55" s="148" t="s">
        <v>296</v>
      </c>
      <c r="E55" s="149" t="s">
        <v>99</v>
      </c>
      <c r="F55" s="136" t="s">
        <v>455</v>
      </c>
      <c r="G55" s="150" t="s">
        <v>344</v>
      </c>
      <c r="H55" s="151">
        <v>0</v>
      </c>
      <c r="I55" s="152"/>
      <c r="J55" s="153"/>
      <c r="K55" s="152"/>
      <c r="L55" s="245">
        <f t="shared" si="2"/>
        <v>0</v>
      </c>
      <c r="M55" s="19"/>
      <c r="N55" s="20"/>
      <c r="O55" s="52"/>
      <c r="P55" s="51"/>
      <c r="Q55" s="19"/>
      <c r="R55" s="20"/>
      <c r="S55" s="52"/>
      <c r="T55" s="51"/>
      <c r="U55" s="19"/>
      <c r="V55" s="20"/>
      <c r="W55" s="52"/>
      <c r="X55" s="51"/>
      <c r="Y55" s="19"/>
      <c r="Z55" s="20"/>
      <c r="AA55" s="52"/>
      <c r="AB55" s="51"/>
      <c r="AC55" s="19"/>
      <c r="AD55" s="20"/>
      <c r="AE55" s="52"/>
      <c r="AF55" s="51"/>
      <c r="AG55" s="19"/>
      <c r="AH55" s="20"/>
      <c r="AI55" s="52"/>
      <c r="AJ55" s="51"/>
      <c r="AK55" s="19"/>
      <c r="AL55" s="20"/>
      <c r="AM55" s="52"/>
    </row>
    <row r="56" spans="2:39" ht="35.25" hidden="1" customHeight="1" x14ac:dyDescent="0.25">
      <c r="B56" s="147" t="s">
        <v>297</v>
      </c>
      <c r="C56" s="148">
        <v>4040</v>
      </c>
      <c r="D56" s="148" t="s">
        <v>296</v>
      </c>
      <c r="E56" s="149" t="s">
        <v>100</v>
      </c>
      <c r="F56" s="136" t="s">
        <v>455</v>
      </c>
      <c r="G56" s="150" t="s">
        <v>344</v>
      </c>
      <c r="H56" s="151">
        <v>0</v>
      </c>
      <c r="I56" s="152"/>
      <c r="J56" s="153"/>
      <c r="K56" s="152"/>
      <c r="L56" s="245">
        <f t="shared" si="2"/>
        <v>0</v>
      </c>
      <c r="M56" s="19"/>
      <c r="N56" s="20"/>
      <c r="O56" s="52"/>
      <c r="P56" s="51"/>
      <c r="Q56" s="19"/>
      <c r="R56" s="20"/>
      <c r="S56" s="52"/>
      <c r="T56" s="51"/>
      <c r="U56" s="19"/>
      <c r="V56" s="20"/>
      <c r="W56" s="52"/>
      <c r="X56" s="51"/>
      <c r="Y56" s="19"/>
      <c r="Z56" s="20"/>
      <c r="AA56" s="52"/>
      <c r="AB56" s="51"/>
      <c r="AC56" s="19"/>
      <c r="AD56" s="20"/>
      <c r="AE56" s="52"/>
      <c r="AF56" s="51"/>
      <c r="AG56" s="19"/>
      <c r="AH56" s="20"/>
      <c r="AI56" s="52"/>
      <c r="AJ56" s="51"/>
      <c r="AK56" s="19"/>
      <c r="AL56" s="20"/>
      <c r="AM56" s="52"/>
    </row>
    <row r="57" spans="2:39" ht="35.25" hidden="1" customHeight="1" x14ac:dyDescent="0.25">
      <c r="B57" s="147" t="s">
        <v>298</v>
      </c>
      <c r="C57" s="148">
        <v>4050</v>
      </c>
      <c r="D57" s="148" t="s">
        <v>299</v>
      </c>
      <c r="E57" s="149" t="s">
        <v>101</v>
      </c>
      <c r="F57" s="136"/>
      <c r="G57" s="140"/>
      <c r="H57" s="151">
        <v>0</v>
      </c>
      <c r="I57" s="152"/>
      <c r="J57" s="153"/>
      <c r="K57" s="152"/>
      <c r="L57" s="245">
        <f t="shared" si="2"/>
        <v>0</v>
      </c>
      <c r="M57" s="19"/>
      <c r="N57" s="20"/>
      <c r="O57" s="52"/>
      <c r="P57" s="51"/>
      <c r="Q57" s="19"/>
      <c r="R57" s="20"/>
      <c r="S57" s="52"/>
      <c r="T57" s="51"/>
      <c r="U57" s="19"/>
      <c r="V57" s="20"/>
      <c r="W57" s="52"/>
      <c r="X57" s="51"/>
      <c r="Y57" s="19"/>
      <c r="Z57" s="20"/>
      <c r="AA57" s="52"/>
      <c r="AB57" s="51"/>
      <c r="AC57" s="19"/>
      <c r="AD57" s="20"/>
      <c r="AE57" s="52"/>
      <c r="AF57" s="51"/>
      <c r="AG57" s="19"/>
      <c r="AH57" s="20"/>
      <c r="AI57" s="52"/>
      <c r="AJ57" s="51"/>
      <c r="AK57" s="19"/>
      <c r="AL57" s="20"/>
      <c r="AM57" s="52"/>
    </row>
    <row r="58" spans="2:39" ht="35.25" hidden="1" customHeight="1" x14ac:dyDescent="0.25">
      <c r="B58" s="147" t="s">
        <v>300</v>
      </c>
      <c r="C58" s="148">
        <v>4060</v>
      </c>
      <c r="D58" s="148" t="s">
        <v>301</v>
      </c>
      <c r="E58" s="149" t="s">
        <v>302</v>
      </c>
      <c r="F58" s="136"/>
      <c r="G58" s="140"/>
      <c r="H58" s="151">
        <v>0</v>
      </c>
      <c r="I58" s="152"/>
      <c r="J58" s="153"/>
      <c r="K58" s="152"/>
      <c r="L58" s="245">
        <f t="shared" si="2"/>
        <v>0</v>
      </c>
      <c r="M58" s="19"/>
      <c r="N58" s="20"/>
      <c r="O58" s="52"/>
      <c r="P58" s="51"/>
      <c r="Q58" s="19"/>
      <c r="R58" s="20"/>
      <c r="S58" s="52"/>
      <c r="T58" s="51"/>
      <c r="U58" s="19"/>
      <c r="V58" s="20"/>
      <c r="W58" s="52"/>
      <c r="X58" s="51"/>
      <c r="Y58" s="19"/>
      <c r="Z58" s="20"/>
      <c r="AA58" s="52"/>
      <c r="AB58" s="51"/>
      <c r="AC58" s="19"/>
      <c r="AD58" s="20"/>
      <c r="AE58" s="52"/>
      <c r="AF58" s="51"/>
      <c r="AG58" s="19"/>
      <c r="AH58" s="20"/>
      <c r="AI58" s="52"/>
      <c r="AJ58" s="51"/>
      <c r="AK58" s="19"/>
      <c r="AL58" s="20"/>
      <c r="AM58" s="52"/>
    </row>
    <row r="59" spans="2:39" ht="35.25" hidden="1" customHeight="1" x14ac:dyDescent="0.25">
      <c r="B59" s="147" t="s">
        <v>303</v>
      </c>
      <c r="C59" s="148">
        <v>4080</v>
      </c>
      <c r="D59" s="148"/>
      <c r="E59" s="149" t="s">
        <v>38</v>
      </c>
      <c r="F59" s="136" t="s">
        <v>455</v>
      </c>
      <c r="G59" s="150" t="s">
        <v>344</v>
      </c>
      <c r="H59" s="151">
        <v>500000</v>
      </c>
      <c r="I59" s="151">
        <v>500000</v>
      </c>
      <c r="J59" s="151">
        <v>0</v>
      </c>
      <c r="K59" s="151">
        <v>0</v>
      </c>
      <c r="L59" s="245">
        <f t="shared" si="2"/>
        <v>500000</v>
      </c>
      <c r="M59" s="18">
        <f>M61</f>
        <v>500000</v>
      </c>
      <c r="N59" s="18">
        <f>N61</f>
        <v>0</v>
      </c>
      <c r="O59" s="53">
        <f>O61</f>
        <v>0</v>
      </c>
      <c r="P59" s="51"/>
      <c r="Q59" s="18"/>
      <c r="R59" s="18"/>
      <c r="S59" s="53"/>
      <c r="T59" s="51"/>
      <c r="U59" s="18"/>
      <c r="V59" s="18"/>
      <c r="W59" s="53"/>
      <c r="X59" s="51"/>
      <c r="Y59" s="18"/>
      <c r="Z59" s="18"/>
      <c r="AA59" s="53"/>
      <c r="AB59" s="51"/>
      <c r="AC59" s="18"/>
      <c r="AD59" s="18"/>
      <c r="AE59" s="53"/>
      <c r="AF59" s="51"/>
      <c r="AG59" s="18"/>
      <c r="AH59" s="18"/>
      <c r="AI59" s="53"/>
      <c r="AJ59" s="51"/>
      <c r="AK59" s="18"/>
      <c r="AL59" s="18"/>
      <c r="AM59" s="53"/>
    </row>
    <row r="60" spans="2:39" ht="35.25" hidden="1" customHeight="1" x14ac:dyDescent="0.25">
      <c r="B60" s="147" t="s">
        <v>304</v>
      </c>
      <c r="C60" s="148">
        <v>4081</v>
      </c>
      <c r="D60" s="148" t="s">
        <v>240</v>
      </c>
      <c r="E60" s="149" t="s">
        <v>305</v>
      </c>
      <c r="F60" s="136"/>
      <c r="G60" s="140"/>
      <c r="H60" s="151">
        <v>0</v>
      </c>
      <c r="I60" s="152"/>
      <c r="J60" s="153"/>
      <c r="K60" s="152"/>
      <c r="L60" s="245">
        <f t="shared" si="2"/>
        <v>0</v>
      </c>
      <c r="M60" s="19"/>
      <c r="N60" s="20"/>
      <c r="O60" s="52"/>
      <c r="P60" s="51"/>
      <c r="Q60" s="19"/>
      <c r="R60" s="20"/>
      <c r="S60" s="52"/>
      <c r="T60" s="51"/>
      <c r="U60" s="19"/>
      <c r="V60" s="20"/>
      <c r="W60" s="52"/>
      <c r="X60" s="51"/>
      <c r="Y60" s="19"/>
      <c r="Z60" s="20"/>
      <c r="AA60" s="52"/>
      <c r="AB60" s="51"/>
      <c r="AC60" s="19"/>
      <c r="AD60" s="20"/>
      <c r="AE60" s="52"/>
      <c r="AF60" s="51"/>
      <c r="AG60" s="19"/>
      <c r="AH60" s="20"/>
      <c r="AI60" s="52"/>
      <c r="AJ60" s="51"/>
      <c r="AK60" s="19"/>
      <c r="AL60" s="20"/>
      <c r="AM60" s="52"/>
    </row>
    <row r="61" spans="2:39" ht="49.5" hidden="1" customHeight="1" x14ac:dyDescent="0.25">
      <c r="B61" s="147" t="s">
        <v>239</v>
      </c>
      <c r="C61" s="148">
        <v>4082</v>
      </c>
      <c r="D61" s="148" t="s">
        <v>240</v>
      </c>
      <c r="E61" s="149" t="s">
        <v>119</v>
      </c>
      <c r="F61" s="136" t="s">
        <v>455</v>
      </c>
      <c r="G61" s="150" t="s">
        <v>344</v>
      </c>
      <c r="H61" s="151">
        <v>500000</v>
      </c>
      <c r="I61" s="152">
        <v>500000</v>
      </c>
      <c r="J61" s="153"/>
      <c r="K61" s="152"/>
      <c r="L61" s="245">
        <f t="shared" si="2"/>
        <v>500000</v>
      </c>
      <c r="M61" s="19">
        <v>500000</v>
      </c>
      <c r="N61" s="20"/>
      <c r="O61" s="52"/>
      <c r="P61" s="51"/>
      <c r="Q61" s="19"/>
      <c r="R61" s="20"/>
      <c r="S61" s="52"/>
      <c r="T61" s="51"/>
      <c r="U61" s="19"/>
      <c r="V61" s="20"/>
      <c r="W61" s="52"/>
      <c r="X61" s="51"/>
      <c r="Y61" s="19"/>
      <c r="Z61" s="20"/>
      <c r="AA61" s="52"/>
      <c r="AB61" s="51"/>
      <c r="AC61" s="19"/>
      <c r="AD61" s="20"/>
      <c r="AE61" s="52"/>
      <c r="AF61" s="51"/>
      <c r="AG61" s="19"/>
      <c r="AH61" s="20"/>
      <c r="AI61" s="52"/>
      <c r="AJ61" s="51"/>
      <c r="AK61" s="19"/>
      <c r="AL61" s="20"/>
      <c r="AM61" s="52"/>
    </row>
    <row r="62" spans="2:39" ht="88.5" hidden="1" customHeight="1" x14ac:dyDescent="0.25">
      <c r="B62" s="147" t="s">
        <v>239</v>
      </c>
      <c r="C62" s="148">
        <v>4082</v>
      </c>
      <c r="D62" s="148" t="s">
        <v>240</v>
      </c>
      <c r="E62" s="149" t="s">
        <v>119</v>
      </c>
      <c r="F62" s="136" t="s">
        <v>373</v>
      </c>
      <c r="G62" s="136" t="s">
        <v>341</v>
      </c>
      <c r="H62" s="151">
        <v>0</v>
      </c>
      <c r="I62" s="152"/>
      <c r="J62" s="153"/>
      <c r="K62" s="152"/>
      <c r="L62" s="245">
        <f t="shared" si="2"/>
        <v>0</v>
      </c>
      <c r="M62" s="19"/>
      <c r="N62" s="20"/>
      <c r="O62" s="52"/>
      <c r="P62" s="51"/>
      <c r="Q62" s="19"/>
      <c r="R62" s="20"/>
      <c r="S62" s="52"/>
      <c r="T62" s="51"/>
      <c r="U62" s="19"/>
      <c r="V62" s="20"/>
      <c r="W62" s="52"/>
      <c r="X62" s="51"/>
      <c r="Y62" s="19"/>
      <c r="Z62" s="20"/>
      <c r="AA62" s="52"/>
      <c r="AB62" s="51"/>
      <c r="AC62" s="19"/>
      <c r="AD62" s="20"/>
      <c r="AE62" s="52"/>
      <c r="AF62" s="51"/>
      <c r="AG62" s="19"/>
      <c r="AH62" s="20"/>
      <c r="AI62" s="52"/>
      <c r="AJ62" s="51"/>
      <c r="AK62" s="19"/>
      <c r="AL62" s="20"/>
      <c r="AM62" s="52"/>
    </row>
    <row r="63" spans="2:39" ht="35.25" hidden="1" customHeight="1" x14ac:dyDescent="0.25">
      <c r="B63" s="132" t="s">
        <v>306</v>
      </c>
      <c r="C63" s="122">
        <v>5000</v>
      </c>
      <c r="D63" s="291" t="s">
        <v>86</v>
      </c>
      <c r="E63" s="292"/>
      <c r="F63" s="136"/>
      <c r="G63" s="140"/>
      <c r="H63" s="127">
        <v>61530971</v>
      </c>
      <c r="I63" s="127">
        <v>61530971</v>
      </c>
      <c r="J63" s="127">
        <v>0</v>
      </c>
      <c r="K63" s="127">
        <v>0</v>
      </c>
      <c r="L63" s="242">
        <f t="shared" si="2"/>
        <v>61530971</v>
      </c>
      <c r="M63" s="14">
        <f>M64+M68+M71+M75+M78+M81</f>
        <v>61530971</v>
      </c>
      <c r="N63" s="14">
        <f>N64+N68+N71+N75+N78+N81</f>
        <v>0</v>
      </c>
      <c r="O63" s="46">
        <f>O64+O68+O71+O75+O78+O81</f>
        <v>0</v>
      </c>
      <c r="P63" s="45"/>
      <c r="Q63" s="14"/>
      <c r="R63" s="14"/>
      <c r="S63" s="46"/>
      <c r="T63" s="45"/>
      <c r="U63" s="14"/>
      <c r="V63" s="14"/>
      <c r="W63" s="46"/>
      <c r="X63" s="45"/>
      <c r="Y63" s="14"/>
      <c r="Z63" s="14"/>
      <c r="AA63" s="46"/>
      <c r="AB63" s="45"/>
      <c r="AC63" s="14"/>
      <c r="AD63" s="14"/>
      <c r="AE63" s="46"/>
      <c r="AF63" s="45"/>
      <c r="AG63" s="14"/>
      <c r="AH63" s="14"/>
      <c r="AI63" s="46"/>
      <c r="AJ63" s="45"/>
      <c r="AK63" s="14"/>
      <c r="AL63" s="14"/>
      <c r="AM63" s="46"/>
    </row>
    <row r="64" spans="2:39" ht="35.25" hidden="1" customHeight="1" x14ac:dyDescent="0.25">
      <c r="B64" s="132" t="s">
        <v>307</v>
      </c>
      <c r="C64" s="122">
        <v>5010</v>
      </c>
      <c r="D64" s="291" t="s">
        <v>87</v>
      </c>
      <c r="E64" s="292"/>
      <c r="F64" s="136"/>
      <c r="G64" s="140"/>
      <c r="H64" s="127">
        <v>10200000</v>
      </c>
      <c r="I64" s="127">
        <v>10200000</v>
      </c>
      <c r="J64" s="127">
        <v>0</v>
      </c>
      <c r="K64" s="127">
        <v>0</v>
      </c>
      <c r="L64" s="242">
        <f t="shared" si="2"/>
        <v>10200000</v>
      </c>
      <c r="M64" s="14">
        <f>M65+M66+M67</f>
        <v>10200000</v>
      </c>
      <c r="N64" s="14">
        <f>N65+N66+N67</f>
        <v>0</v>
      </c>
      <c r="O64" s="46">
        <f>O65+O66+O67</f>
        <v>0</v>
      </c>
      <c r="P64" s="45"/>
      <c r="Q64" s="14"/>
      <c r="R64" s="14"/>
      <c r="S64" s="46"/>
      <c r="T64" s="45"/>
      <c r="U64" s="14"/>
      <c r="V64" s="14"/>
      <c r="W64" s="46"/>
      <c r="X64" s="45"/>
      <c r="Y64" s="14"/>
      <c r="Z64" s="14"/>
      <c r="AA64" s="46"/>
      <c r="AB64" s="45"/>
      <c r="AC64" s="14"/>
      <c r="AD64" s="14"/>
      <c r="AE64" s="46"/>
      <c r="AF64" s="45"/>
      <c r="AG64" s="14"/>
      <c r="AH64" s="14"/>
      <c r="AI64" s="46"/>
      <c r="AJ64" s="45"/>
      <c r="AK64" s="14"/>
      <c r="AL64" s="14"/>
      <c r="AM64" s="46"/>
    </row>
    <row r="65" spans="2:39" ht="82.5" hidden="1" customHeight="1" x14ac:dyDescent="0.25">
      <c r="B65" s="147" t="s">
        <v>308</v>
      </c>
      <c r="C65" s="148">
        <v>5011</v>
      </c>
      <c r="D65" s="148" t="s">
        <v>200</v>
      </c>
      <c r="E65" s="149" t="s">
        <v>309</v>
      </c>
      <c r="F65" s="136" t="s">
        <v>393</v>
      </c>
      <c r="G65" s="140" t="s">
        <v>392</v>
      </c>
      <c r="H65" s="151">
        <v>9000000</v>
      </c>
      <c r="I65" s="152">
        <v>9000000</v>
      </c>
      <c r="J65" s="153"/>
      <c r="K65" s="152"/>
      <c r="L65" s="245">
        <f t="shared" si="2"/>
        <v>9000000</v>
      </c>
      <c r="M65" s="19">
        <v>9000000</v>
      </c>
      <c r="N65" s="20"/>
      <c r="O65" s="52"/>
      <c r="P65" s="51"/>
      <c r="Q65" s="19"/>
      <c r="R65" s="20"/>
      <c r="S65" s="52"/>
      <c r="T65" s="51"/>
      <c r="U65" s="19"/>
      <c r="V65" s="20"/>
      <c r="W65" s="52"/>
      <c r="X65" s="51"/>
      <c r="Y65" s="19"/>
      <c r="Z65" s="20"/>
      <c r="AA65" s="52"/>
      <c r="AB65" s="51"/>
      <c r="AC65" s="19"/>
      <c r="AD65" s="20"/>
      <c r="AE65" s="52"/>
      <c r="AF65" s="51"/>
      <c r="AG65" s="19"/>
      <c r="AH65" s="20"/>
      <c r="AI65" s="52"/>
      <c r="AJ65" s="51"/>
      <c r="AK65" s="19"/>
      <c r="AL65" s="20"/>
      <c r="AM65" s="52"/>
    </row>
    <row r="66" spans="2:39" ht="65.25" hidden="1" customHeight="1" x14ac:dyDescent="0.25">
      <c r="B66" s="147" t="s">
        <v>312</v>
      </c>
      <c r="C66" s="148">
        <v>5012</v>
      </c>
      <c r="D66" s="148" t="s">
        <v>200</v>
      </c>
      <c r="E66" s="149" t="s">
        <v>88</v>
      </c>
      <c r="F66" s="136" t="s">
        <v>393</v>
      </c>
      <c r="G66" s="140" t="s">
        <v>392</v>
      </c>
      <c r="H66" s="151">
        <v>1200000</v>
      </c>
      <c r="I66" s="152">
        <v>1200000</v>
      </c>
      <c r="J66" s="153"/>
      <c r="K66" s="152"/>
      <c r="L66" s="245">
        <f t="shared" si="2"/>
        <v>1200000</v>
      </c>
      <c r="M66" s="19">
        <v>1200000</v>
      </c>
      <c r="N66" s="20"/>
      <c r="O66" s="52"/>
      <c r="P66" s="51"/>
      <c r="Q66" s="19"/>
      <c r="R66" s="20"/>
      <c r="S66" s="52"/>
      <c r="T66" s="51"/>
      <c r="U66" s="19"/>
      <c r="V66" s="20"/>
      <c r="W66" s="52"/>
      <c r="X66" s="51"/>
      <c r="Y66" s="19"/>
      <c r="Z66" s="20"/>
      <c r="AA66" s="52"/>
      <c r="AB66" s="51"/>
      <c r="AC66" s="19"/>
      <c r="AD66" s="20"/>
      <c r="AE66" s="52"/>
      <c r="AF66" s="51"/>
      <c r="AG66" s="19"/>
      <c r="AH66" s="20"/>
      <c r="AI66" s="52"/>
      <c r="AJ66" s="51"/>
      <c r="AK66" s="19"/>
      <c r="AL66" s="20"/>
      <c r="AM66" s="52"/>
    </row>
    <row r="67" spans="2:39" ht="35.25" hidden="1" customHeight="1" x14ac:dyDescent="0.25">
      <c r="B67" s="147" t="s">
        <v>312</v>
      </c>
      <c r="C67" s="148">
        <v>5012</v>
      </c>
      <c r="D67" s="148" t="s">
        <v>200</v>
      </c>
      <c r="E67" s="149" t="s">
        <v>88</v>
      </c>
      <c r="F67" s="136" t="s">
        <v>313</v>
      </c>
      <c r="G67" s="140" t="s">
        <v>314</v>
      </c>
      <c r="H67" s="151">
        <v>0</v>
      </c>
      <c r="I67" s="152"/>
      <c r="J67" s="153"/>
      <c r="K67" s="152"/>
      <c r="L67" s="245">
        <f t="shared" si="2"/>
        <v>0</v>
      </c>
      <c r="M67" s="19"/>
      <c r="N67" s="20"/>
      <c r="O67" s="52"/>
      <c r="P67" s="51"/>
      <c r="Q67" s="19"/>
      <c r="R67" s="20"/>
      <c r="S67" s="52"/>
      <c r="T67" s="51"/>
      <c r="U67" s="19"/>
      <c r="V67" s="20"/>
      <c r="W67" s="52"/>
      <c r="X67" s="51"/>
      <c r="Y67" s="19"/>
      <c r="Z67" s="20"/>
      <c r="AA67" s="52"/>
      <c r="AB67" s="51"/>
      <c r="AC67" s="19"/>
      <c r="AD67" s="20"/>
      <c r="AE67" s="52"/>
      <c r="AF67" s="51"/>
      <c r="AG67" s="19"/>
      <c r="AH67" s="20"/>
      <c r="AI67" s="52"/>
      <c r="AJ67" s="51"/>
      <c r="AK67" s="19"/>
      <c r="AL67" s="20"/>
      <c r="AM67" s="52"/>
    </row>
    <row r="68" spans="2:39" ht="35.25" hidden="1" customHeight="1" x14ac:dyDescent="0.25">
      <c r="B68" s="132" t="s">
        <v>315</v>
      </c>
      <c r="C68" s="122">
        <v>5020</v>
      </c>
      <c r="D68" s="291" t="s">
        <v>189</v>
      </c>
      <c r="E68" s="292"/>
      <c r="F68" s="136"/>
      <c r="G68" s="140"/>
      <c r="H68" s="151">
        <v>901200</v>
      </c>
      <c r="I68" s="151">
        <v>901200</v>
      </c>
      <c r="J68" s="151">
        <v>0</v>
      </c>
      <c r="K68" s="151">
        <v>0</v>
      </c>
      <c r="L68" s="245">
        <f t="shared" si="2"/>
        <v>901200</v>
      </c>
      <c r="M68" s="18">
        <f>M69+M70</f>
        <v>901200</v>
      </c>
      <c r="N68" s="18">
        <f>N69+N70</f>
        <v>0</v>
      </c>
      <c r="O68" s="53">
        <f>O69+O70</f>
        <v>0</v>
      </c>
      <c r="P68" s="51"/>
      <c r="Q68" s="18"/>
      <c r="R68" s="18"/>
      <c r="S68" s="53"/>
      <c r="T68" s="51"/>
      <c r="U68" s="18"/>
      <c r="V68" s="18"/>
      <c r="W68" s="53"/>
      <c r="X68" s="51"/>
      <c r="Y68" s="18"/>
      <c r="Z68" s="18"/>
      <c r="AA68" s="53"/>
      <c r="AB68" s="51"/>
      <c r="AC68" s="18"/>
      <c r="AD68" s="18"/>
      <c r="AE68" s="53"/>
      <c r="AF68" s="51"/>
      <c r="AG68" s="18"/>
      <c r="AH68" s="18"/>
      <c r="AI68" s="53"/>
      <c r="AJ68" s="51"/>
      <c r="AK68" s="18"/>
      <c r="AL68" s="18"/>
      <c r="AM68" s="53"/>
    </row>
    <row r="69" spans="2:39" ht="60" hidden="1" customHeight="1" x14ac:dyDescent="0.25">
      <c r="B69" s="147" t="s">
        <v>316</v>
      </c>
      <c r="C69" s="148">
        <v>5021</v>
      </c>
      <c r="D69" s="148" t="s">
        <v>200</v>
      </c>
      <c r="E69" s="149" t="s">
        <v>187</v>
      </c>
      <c r="F69" s="136" t="s">
        <v>393</v>
      </c>
      <c r="G69" s="140" t="s">
        <v>392</v>
      </c>
      <c r="H69" s="151">
        <v>541200</v>
      </c>
      <c r="I69" s="152">
        <v>541200</v>
      </c>
      <c r="J69" s="152"/>
      <c r="K69" s="152"/>
      <c r="L69" s="245">
        <f t="shared" si="2"/>
        <v>541200</v>
      </c>
      <c r="M69" s="19">
        <v>541200</v>
      </c>
      <c r="N69" s="19"/>
      <c r="O69" s="52"/>
      <c r="P69" s="51"/>
      <c r="Q69" s="19"/>
      <c r="R69" s="19"/>
      <c r="S69" s="52"/>
      <c r="T69" s="51"/>
      <c r="U69" s="19"/>
      <c r="V69" s="19"/>
      <c r="W69" s="52"/>
      <c r="X69" s="51"/>
      <c r="Y69" s="19"/>
      <c r="Z69" s="19"/>
      <c r="AA69" s="52"/>
      <c r="AB69" s="51"/>
      <c r="AC69" s="19"/>
      <c r="AD69" s="19"/>
      <c r="AE69" s="52"/>
      <c r="AF69" s="51"/>
      <c r="AG69" s="19"/>
      <c r="AH69" s="19"/>
      <c r="AI69" s="52"/>
      <c r="AJ69" s="51"/>
      <c r="AK69" s="19"/>
      <c r="AL69" s="19"/>
      <c r="AM69" s="52"/>
    </row>
    <row r="70" spans="2:39" ht="57.75" hidden="1" customHeight="1" x14ac:dyDescent="0.25">
      <c r="B70" s="147" t="s">
        <v>317</v>
      </c>
      <c r="C70" s="148">
        <v>5022</v>
      </c>
      <c r="D70" s="148" t="s">
        <v>200</v>
      </c>
      <c r="E70" s="149" t="s">
        <v>188</v>
      </c>
      <c r="F70" s="136" t="s">
        <v>393</v>
      </c>
      <c r="G70" s="140" t="s">
        <v>392</v>
      </c>
      <c r="H70" s="151">
        <v>360000</v>
      </c>
      <c r="I70" s="152">
        <v>360000</v>
      </c>
      <c r="J70" s="153"/>
      <c r="K70" s="152"/>
      <c r="L70" s="245">
        <f t="shared" si="2"/>
        <v>360000</v>
      </c>
      <c r="M70" s="19">
        <v>360000</v>
      </c>
      <c r="N70" s="20"/>
      <c r="O70" s="52"/>
      <c r="P70" s="51"/>
      <c r="Q70" s="19"/>
      <c r="R70" s="20"/>
      <c r="S70" s="52"/>
      <c r="T70" s="51"/>
      <c r="U70" s="19"/>
      <c r="V70" s="20"/>
      <c r="W70" s="52"/>
      <c r="X70" s="51"/>
      <c r="Y70" s="19"/>
      <c r="Z70" s="20"/>
      <c r="AA70" s="52"/>
      <c r="AB70" s="51"/>
      <c r="AC70" s="19"/>
      <c r="AD70" s="20"/>
      <c r="AE70" s="52"/>
      <c r="AF70" s="51"/>
      <c r="AG70" s="19"/>
      <c r="AH70" s="20"/>
      <c r="AI70" s="52"/>
      <c r="AJ70" s="51"/>
      <c r="AK70" s="19"/>
      <c r="AL70" s="20"/>
      <c r="AM70" s="52"/>
    </row>
    <row r="71" spans="2:39" ht="35.25" hidden="1" customHeight="1" x14ac:dyDescent="0.25">
      <c r="B71" s="132" t="s">
        <v>318</v>
      </c>
      <c r="C71" s="122">
        <v>5030</v>
      </c>
      <c r="D71" s="291" t="s">
        <v>190</v>
      </c>
      <c r="E71" s="292"/>
      <c r="F71" s="136"/>
      <c r="G71" s="140"/>
      <c r="H71" s="151">
        <v>40141841</v>
      </c>
      <c r="I71" s="151">
        <v>40141841</v>
      </c>
      <c r="J71" s="151">
        <v>0</v>
      </c>
      <c r="K71" s="151">
        <v>0</v>
      </c>
      <c r="L71" s="245">
        <f t="shared" si="2"/>
        <v>40141841</v>
      </c>
      <c r="M71" s="18">
        <f>M72+M73+M74</f>
        <v>40141841</v>
      </c>
      <c r="N71" s="18">
        <f>N72+N73+N74</f>
        <v>0</v>
      </c>
      <c r="O71" s="53">
        <f>O72+O73+O74</f>
        <v>0</v>
      </c>
      <c r="P71" s="51"/>
      <c r="Q71" s="18"/>
      <c r="R71" s="18"/>
      <c r="S71" s="53"/>
      <c r="T71" s="51"/>
      <c r="U71" s="18"/>
      <c r="V71" s="18"/>
      <c r="W71" s="53"/>
      <c r="X71" s="51"/>
      <c r="Y71" s="18"/>
      <c r="Z71" s="18"/>
      <c r="AA71" s="53"/>
      <c r="AB71" s="51"/>
      <c r="AC71" s="18"/>
      <c r="AD71" s="18"/>
      <c r="AE71" s="53"/>
      <c r="AF71" s="51"/>
      <c r="AG71" s="18"/>
      <c r="AH71" s="18"/>
      <c r="AI71" s="53"/>
      <c r="AJ71" s="51"/>
      <c r="AK71" s="18"/>
      <c r="AL71" s="18"/>
      <c r="AM71" s="53"/>
    </row>
    <row r="72" spans="2:39" ht="66.75" hidden="1" customHeight="1" x14ac:dyDescent="0.25">
      <c r="B72" s="147" t="s">
        <v>319</v>
      </c>
      <c r="C72" s="148">
        <v>5031</v>
      </c>
      <c r="D72" s="148" t="s">
        <v>200</v>
      </c>
      <c r="E72" s="149" t="s">
        <v>191</v>
      </c>
      <c r="F72" s="136" t="s">
        <v>393</v>
      </c>
      <c r="G72" s="140" t="s">
        <v>392</v>
      </c>
      <c r="H72" s="151">
        <v>14768546</v>
      </c>
      <c r="I72" s="152">
        <v>14768546</v>
      </c>
      <c r="J72" s="152"/>
      <c r="K72" s="152"/>
      <c r="L72" s="245">
        <f t="shared" si="2"/>
        <v>14768546</v>
      </c>
      <c r="M72" s="19">
        <v>14768546</v>
      </c>
      <c r="N72" s="19"/>
      <c r="O72" s="52"/>
      <c r="P72" s="51"/>
      <c r="Q72" s="19"/>
      <c r="R72" s="19"/>
      <c r="S72" s="52"/>
      <c r="T72" s="51"/>
      <c r="U72" s="19"/>
      <c r="V72" s="19"/>
      <c r="W72" s="52"/>
      <c r="X72" s="51"/>
      <c r="Y72" s="19"/>
      <c r="Z72" s="19"/>
      <c r="AA72" s="52"/>
      <c r="AB72" s="51"/>
      <c r="AC72" s="19"/>
      <c r="AD72" s="19"/>
      <c r="AE72" s="52"/>
      <c r="AF72" s="51"/>
      <c r="AG72" s="19"/>
      <c r="AH72" s="19"/>
      <c r="AI72" s="52"/>
      <c r="AJ72" s="51"/>
      <c r="AK72" s="19"/>
      <c r="AL72" s="19"/>
      <c r="AM72" s="52"/>
    </row>
    <row r="73" spans="2:39" ht="67.5" hidden="1" customHeight="1" x14ac:dyDescent="0.25">
      <c r="B73" s="147" t="s">
        <v>320</v>
      </c>
      <c r="C73" s="148">
        <v>5032</v>
      </c>
      <c r="D73" s="148" t="s">
        <v>200</v>
      </c>
      <c r="E73" s="149" t="s">
        <v>192</v>
      </c>
      <c r="F73" s="136" t="s">
        <v>393</v>
      </c>
      <c r="G73" s="140" t="s">
        <v>392</v>
      </c>
      <c r="H73" s="151">
        <v>14872045</v>
      </c>
      <c r="I73" s="152">
        <v>14872045</v>
      </c>
      <c r="J73" s="153"/>
      <c r="K73" s="152"/>
      <c r="L73" s="245">
        <f t="shared" si="2"/>
        <v>14872045</v>
      </c>
      <c r="M73" s="19">
        <v>14872045</v>
      </c>
      <c r="N73" s="20"/>
      <c r="O73" s="52"/>
      <c r="P73" s="51"/>
      <c r="Q73" s="19"/>
      <c r="R73" s="20"/>
      <c r="S73" s="52"/>
      <c r="T73" s="51"/>
      <c r="U73" s="19"/>
      <c r="V73" s="20"/>
      <c r="W73" s="52"/>
      <c r="X73" s="51"/>
      <c r="Y73" s="19"/>
      <c r="Z73" s="20"/>
      <c r="AA73" s="52"/>
      <c r="AB73" s="51"/>
      <c r="AC73" s="19"/>
      <c r="AD73" s="20"/>
      <c r="AE73" s="52"/>
      <c r="AF73" s="51"/>
      <c r="AG73" s="19"/>
      <c r="AH73" s="20"/>
      <c r="AI73" s="52"/>
      <c r="AJ73" s="51"/>
      <c r="AK73" s="19"/>
      <c r="AL73" s="20"/>
      <c r="AM73" s="52"/>
    </row>
    <row r="74" spans="2:39" ht="68.25" hidden="1" customHeight="1" x14ac:dyDescent="0.25">
      <c r="B74" s="147" t="s">
        <v>321</v>
      </c>
      <c r="C74" s="148">
        <v>5033</v>
      </c>
      <c r="D74" s="148" t="s">
        <v>200</v>
      </c>
      <c r="E74" s="149" t="s">
        <v>194</v>
      </c>
      <c r="F74" s="136" t="s">
        <v>393</v>
      </c>
      <c r="G74" s="140" t="s">
        <v>392</v>
      </c>
      <c r="H74" s="151">
        <v>10501250</v>
      </c>
      <c r="I74" s="152">
        <v>10501250</v>
      </c>
      <c r="J74" s="152"/>
      <c r="K74" s="152"/>
      <c r="L74" s="245">
        <f t="shared" si="2"/>
        <v>10501250</v>
      </c>
      <c r="M74" s="19">
        <v>10501250</v>
      </c>
      <c r="N74" s="19"/>
      <c r="O74" s="52"/>
      <c r="P74" s="51"/>
      <c r="Q74" s="19"/>
      <c r="R74" s="19"/>
      <c r="S74" s="52"/>
      <c r="T74" s="51"/>
      <c r="U74" s="19"/>
      <c r="V74" s="19"/>
      <c r="W74" s="52"/>
      <c r="X74" s="51"/>
      <c r="Y74" s="19"/>
      <c r="Z74" s="19"/>
      <c r="AA74" s="52"/>
      <c r="AB74" s="51"/>
      <c r="AC74" s="19"/>
      <c r="AD74" s="19"/>
      <c r="AE74" s="52"/>
      <c r="AF74" s="51"/>
      <c r="AG74" s="19"/>
      <c r="AH74" s="19"/>
      <c r="AI74" s="52"/>
      <c r="AJ74" s="51"/>
      <c r="AK74" s="19"/>
      <c r="AL74" s="19"/>
      <c r="AM74" s="52"/>
    </row>
    <row r="75" spans="2:39" ht="35.25" hidden="1" customHeight="1" x14ac:dyDescent="0.25">
      <c r="B75" s="132" t="s">
        <v>322</v>
      </c>
      <c r="C75" s="122">
        <v>5040</v>
      </c>
      <c r="D75" s="291" t="s">
        <v>89</v>
      </c>
      <c r="E75" s="292"/>
      <c r="F75" s="136"/>
      <c r="G75" s="140"/>
      <c r="H75" s="151">
        <v>3581421</v>
      </c>
      <c r="I75" s="151">
        <v>3581421</v>
      </c>
      <c r="J75" s="151">
        <v>0</v>
      </c>
      <c r="K75" s="151">
        <v>0</v>
      </c>
      <c r="L75" s="245">
        <f t="shared" si="2"/>
        <v>3581421</v>
      </c>
      <c r="M75" s="18">
        <f>M76+M77</f>
        <v>3581421</v>
      </c>
      <c r="N75" s="18">
        <f>N76+N77</f>
        <v>0</v>
      </c>
      <c r="O75" s="53">
        <f>O76+O77</f>
        <v>0</v>
      </c>
      <c r="P75" s="51"/>
      <c r="Q75" s="18"/>
      <c r="R75" s="18"/>
      <c r="S75" s="53"/>
      <c r="T75" s="51"/>
      <c r="U75" s="18"/>
      <c r="V75" s="18"/>
      <c r="W75" s="53"/>
      <c r="X75" s="51"/>
      <c r="Y75" s="18"/>
      <c r="Z75" s="18"/>
      <c r="AA75" s="53"/>
      <c r="AB75" s="51"/>
      <c r="AC75" s="18"/>
      <c r="AD75" s="18"/>
      <c r="AE75" s="53"/>
      <c r="AF75" s="51"/>
      <c r="AG75" s="18"/>
      <c r="AH75" s="18"/>
      <c r="AI75" s="53"/>
      <c r="AJ75" s="51"/>
      <c r="AK75" s="18"/>
      <c r="AL75" s="18"/>
      <c r="AM75" s="53"/>
    </row>
    <row r="76" spans="2:39" ht="78.75" hidden="1" customHeight="1" x14ac:dyDescent="0.25">
      <c r="B76" s="147" t="s">
        <v>323</v>
      </c>
      <c r="C76" s="148">
        <v>5041</v>
      </c>
      <c r="D76" s="148" t="s">
        <v>200</v>
      </c>
      <c r="E76" s="149" t="s">
        <v>193</v>
      </c>
      <c r="F76" s="136" t="s">
        <v>310</v>
      </c>
      <c r="G76" s="140" t="s">
        <v>311</v>
      </c>
      <c r="H76" s="151">
        <v>0</v>
      </c>
      <c r="I76" s="152"/>
      <c r="J76" s="152"/>
      <c r="K76" s="152"/>
      <c r="L76" s="245">
        <f t="shared" si="2"/>
        <v>0</v>
      </c>
      <c r="M76" s="19"/>
      <c r="N76" s="19"/>
      <c r="O76" s="52"/>
      <c r="P76" s="51"/>
      <c r="Q76" s="19"/>
      <c r="R76" s="19"/>
      <c r="S76" s="52"/>
      <c r="T76" s="51"/>
      <c r="U76" s="19"/>
      <c r="V76" s="19"/>
      <c r="W76" s="52"/>
      <c r="X76" s="51"/>
      <c r="Y76" s="19"/>
      <c r="Z76" s="19"/>
      <c r="AA76" s="52"/>
      <c r="AB76" s="51"/>
      <c r="AC76" s="19"/>
      <c r="AD76" s="19"/>
      <c r="AE76" s="52"/>
      <c r="AF76" s="51"/>
      <c r="AG76" s="19"/>
      <c r="AH76" s="19"/>
      <c r="AI76" s="52"/>
      <c r="AJ76" s="51"/>
      <c r="AK76" s="19"/>
      <c r="AL76" s="19"/>
      <c r="AM76" s="52"/>
    </row>
    <row r="77" spans="2:39" ht="77.25" hidden="1" customHeight="1" x14ac:dyDescent="0.25">
      <c r="B77" s="147" t="s">
        <v>324</v>
      </c>
      <c r="C77" s="148">
        <v>5042</v>
      </c>
      <c r="D77" s="148" t="s">
        <v>200</v>
      </c>
      <c r="E77" s="149" t="s">
        <v>213</v>
      </c>
      <c r="F77" s="136" t="s">
        <v>393</v>
      </c>
      <c r="G77" s="140" t="s">
        <v>392</v>
      </c>
      <c r="H77" s="151">
        <v>3581421</v>
      </c>
      <c r="I77" s="152">
        <v>3581421</v>
      </c>
      <c r="J77" s="152"/>
      <c r="K77" s="152"/>
      <c r="L77" s="245">
        <f t="shared" si="2"/>
        <v>3581421</v>
      </c>
      <c r="M77" s="19">
        <v>3581421</v>
      </c>
      <c r="N77" s="19"/>
      <c r="O77" s="52"/>
      <c r="P77" s="51"/>
      <c r="Q77" s="19"/>
      <c r="R77" s="19"/>
      <c r="S77" s="52"/>
      <c r="T77" s="51"/>
      <c r="U77" s="19"/>
      <c r="V77" s="19"/>
      <c r="W77" s="52"/>
      <c r="X77" s="51"/>
      <c r="Y77" s="19"/>
      <c r="Z77" s="19"/>
      <c r="AA77" s="52"/>
      <c r="AB77" s="51"/>
      <c r="AC77" s="19"/>
      <c r="AD77" s="19"/>
      <c r="AE77" s="52"/>
      <c r="AF77" s="51"/>
      <c r="AG77" s="19"/>
      <c r="AH77" s="19"/>
      <c r="AI77" s="52"/>
      <c r="AJ77" s="51"/>
      <c r="AK77" s="19"/>
      <c r="AL77" s="19"/>
      <c r="AM77" s="52"/>
    </row>
    <row r="78" spans="2:39" ht="35.25" hidden="1" customHeight="1" x14ac:dyDescent="0.25">
      <c r="B78" s="132" t="s">
        <v>325</v>
      </c>
      <c r="C78" s="122">
        <v>5050</v>
      </c>
      <c r="D78" s="291" t="s">
        <v>90</v>
      </c>
      <c r="E78" s="292"/>
      <c r="F78" s="136"/>
      <c r="G78" s="140"/>
      <c r="H78" s="151">
        <v>5076405</v>
      </c>
      <c r="I78" s="151">
        <v>5076405</v>
      </c>
      <c r="J78" s="151">
        <v>0</v>
      </c>
      <c r="K78" s="151">
        <v>0</v>
      </c>
      <c r="L78" s="245">
        <f t="shared" si="2"/>
        <v>5076405</v>
      </c>
      <c r="M78" s="18">
        <f>M79+M80</f>
        <v>5076405</v>
      </c>
      <c r="N78" s="18">
        <f>N79+N80</f>
        <v>0</v>
      </c>
      <c r="O78" s="53">
        <f>O79+O80</f>
        <v>0</v>
      </c>
      <c r="P78" s="51"/>
      <c r="Q78" s="18"/>
      <c r="R78" s="18"/>
      <c r="S78" s="53"/>
      <c r="T78" s="51"/>
      <c r="U78" s="18"/>
      <c r="V78" s="18"/>
      <c r="W78" s="53"/>
      <c r="X78" s="51"/>
      <c r="Y78" s="18"/>
      <c r="Z78" s="18"/>
      <c r="AA78" s="53"/>
      <c r="AB78" s="51"/>
      <c r="AC78" s="18"/>
      <c r="AD78" s="18"/>
      <c r="AE78" s="53"/>
      <c r="AF78" s="51"/>
      <c r="AG78" s="18"/>
      <c r="AH78" s="18"/>
      <c r="AI78" s="53"/>
      <c r="AJ78" s="51"/>
      <c r="AK78" s="18"/>
      <c r="AL78" s="18"/>
      <c r="AM78" s="53"/>
    </row>
    <row r="79" spans="2:39" ht="83.25" hidden="1" customHeight="1" x14ac:dyDescent="0.25">
      <c r="B79" s="147" t="s">
        <v>326</v>
      </c>
      <c r="C79" s="148">
        <v>5051</v>
      </c>
      <c r="D79" s="148" t="s">
        <v>199</v>
      </c>
      <c r="E79" s="149" t="s">
        <v>214</v>
      </c>
      <c r="F79" s="136" t="s">
        <v>393</v>
      </c>
      <c r="G79" s="140" t="s">
        <v>392</v>
      </c>
      <c r="H79" s="151">
        <v>1182610</v>
      </c>
      <c r="I79" s="152">
        <v>1182610</v>
      </c>
      <c r="J79" s="152"/>
      <c r="K79" s="152"/>
      <c r="L79" s="245">
        <f t="shared" si="2"/>
        <v>1182610</v>
      </c>
      <c r="M79" s="19">
        <v>1182610</v>
      </c>
      <c r="N79" s="19"/>
      <c r="O79" s="52"/>
      <c r="P79" s="51"/>
      <c r="Q79" s="19"/>
      <c r="R79" s="19"/>
      <c r="S79" s="52"/>
      <c r="T79" s="51"/>
      <c r="U79" s="19"/>
      <c r="V79" s="19"/>
      <c r="W79" s="52"/>
      <c r="X79" s="51"/>
      <c r="Y79" s="19"/>
      <c r="Z79" s="19"/>
      <c r="AA79" s="52"/>
      <c r="AB79" s="51"/>
      <c r="AC79" s="19"/>
      <c r="AD79" s="19"/>
      <c r="AE79" s="52"/>
      <c r="AF79" s="51"/>
      <c r="AG79" s="19"/>
      <c r="AH79" s="19"/>
      <c r="AI79" s="52"/>
      <c r="AJ79" s="51"/>
      <c r="AK79" s="19"/>
      <c r="AL79" s="19"/>
      <c r="AM79" s="52"/>
    </row>
    <row r="80" spans="2:39" ht="78" hidden="1" customHeight="1" x14ac:dyDescent="0.25">
      <c r="B80" s="147" t="s">
        <v>327</v>
      </c>
      <c r="C80" s="148">
        <v>5053</v>
      </c>
      <c r="D80" s="148" t="s">
        <v>200</v>
      </c>
      <c r="E80" s="149" t="s">
        <v>328</v>
      </c>
      <c r="F80" s="136" t="s">
        <v>393</v>
      </c>
      <c r="G80" s="140" t="s">
        <v>392</v>
      </c>
      <c r="H80" s="151">
        <v>3893795</v>
      </c>
      <c r="I80" s="152">
        <v>3893795</v>
      </c>
      <c r="J80" s="153"/>
      <c r="K80" s="152"/>
      <c r="L80" s="245">
        <f t="shared" si="2"/>
        <v>3893795</v>
      </c>
      <c r="M80" s="19">
        <v>3893795</v>
      </c>
      <c r="N80" s="20"/>
      <c r="O80" s="52"/>
      <c r="P80" s="51"/>
      <c r="Q80" s="19"/>
      <c r="R80" s="20"/>
      <c r="S80" s="52"/>
      <c r="T80" s="51"/>
      <c r="U80" s="19"/>
      <c r="V80" s="20"/>
      <c r="W80" s="52"/>
      <c r="X80" s="51"/>
      <c r="Y80" s="19"/>
      <c r="Z80" s="20"/>
      <c r="AA80" s="52"/>
      <c r="AB80" s="51"/>
      <c r="AC80" s="19"/>
      <c r="AD80" s="20"/>
      <c r="AE80" s="52"/>
      <c r="AF80" s="51"/>
      <c r="AG80" s="19"/>
      <c r="AH80" s="20"/>
      <c r="AI80" s="52"/>
      <c r="AJ80" s="51"/>
      <c r="AK80" s="19"/>
      <c r="AL80" s="20"/>
      <c r="AM80" s="52"/>
    </row>
    <row r="81" spans="2:39" ht="35.25" hidden="1" customHeight="1" x14ac:dyDescent="0.25">
      <c r="B81" s="132" t="s">
        <v>394</v>
      </c>
      <c r="C81" s="122">
        <v>5060</v>
      </c>
      <c r="D81" s="291" t="s">
        <v>395</v>
      </c>
      <c r="E81" s="292"/>
      <c r="F81" s="154"/>
      <c r="G81" s="154"/>
      <c r="H81" s="155">
        <v>1630104</v>
      </c>
      <c r="I81" s="127">
        <v>1630104</v>
      </c>
      <c r="J81" s="127">
        <v>0</v>
      </c>
      <c r="K81" s="127">
        <v>0</v>
      </c>
      <c r="L81" s="246">
        <f t="shared" si="2"/>
        <v>1630104</v>
      </c>
      <c r="M81" s="14">
        <f>SUM(M82:M84)</f>
        <v>1630104</v>
      </c>
      <c r="N81" s="14">
        <f>N82+N83</f>
        <v>0</v>
      </c>
      <c r="O81" s="46">
        <f>O82+O83</f>
        <v>0</v>
      </c>
      <c r="P81" s="54"/>
      <c r="Q81" s="14"/>
      <c r="R81" s="14"/>
      <c r="S81" s="46"/>
      <c r="T81" s="54"/>
      <c r="U81" s="14"/>
      <c r="V81" s="14"/>
      <c r="W81" s="46"/>
      <c r="X81" s="54"/>
      <c r="Y81" s="14"/>
      <c r="Z81" s="14"/>
      <c r="AA81" s="46"/>
      <c r="AB81" s="54"/>
      <c r="AC81" s="14"/>
      <c r="AD81" s="14"/>
      <c r="AE81" s="46"/>
      <c r="AF81" s="54"/>
      <c r="AG81" s="14"/>
      <c r="AH81" s="14"/>
      <c r="AI81" s="46"/>
      <c r="AJ81" s="54"/>
      <c r="AK81" s="14"/>
      <c r="AL81" s="14"/>
      <c r="AM81" s="46"/>
    </row>
    <row r="82" spans="2:39" ht="64.5" hidden="1" customHeight="1" x14ac:dyDescent="0.25">
      <c r="B82" s="147" t="s">
        <v>396</v>
      </c>
      <c r="C82" s="148">
        <v>5061</v>
      </c>
      <c r="D82" s="147" t="s">
        <v>199</v>
      </c>
      <c r="E82" s="149" t="s">
        <v>397</v>
      </c>
      <c r="F82" s="136" t="s">
        <v>393</v>
      </c>
      <c r="G82" s="140" t="s">
        <v>392</v>
      </c>
      <c r="H82" s="155">
        <v>103682</v>
      </c>
      <c r="I82" s="152">
        <v>103682</v>
      </c>
      <c r="J82" s="137"/>
      <c r="K82" s="127"/>
      <c r="L82" s="246">
        <f t="shared" si="2"/>
        <v>103682</v>
      </c>
      <c r="M82" s="19">
        <v>103682</v>
      </c>
      <c r="N82" s="16"/>
      <c r="O82" s="46"/>
      <c r="P82" s="54"/>
      <c r="Q82" s="19"/>
      <c r="R82" s="16"/>
      <c r="S82" s="46"/>
      <c r="T82" s="54"/>
      <c r="U82" s="19"/>
      <c r="V82" s="16"/>
      <c r="W82" s="46"/>
      <c r="X82" s="54"/>
      <c r="Y82" s="19"/>
      <c r="Z82" s="16"/>
      <c r="AA82" s="46"/>
      <c r="AB82" s="54"/>
      <c r="AC82" s="19"/>
      <c r="AD82" s="16"/>
      <c r="AE82" s="46"/>
      <c r="AF82" s="54"/>
      <c r="AG82" s="19"/>
      <c r="AH82" s="16"/>
      <c r="AI82" s="46"/>
      <c r="AJ82" s="54"/>
      <c r="AK82" s="19"/>
      <c r="AL82" s="16"/>
      <c r="AM82" s="46"/>
    </row>
    <row r="83" spans="2:39" ht="78" hidden="1" customHeight="1" x14ac:dyDescent="0.25">
      <c r="B83" s="147" t="s">
        <v>398</v>
      </c>
      <c r="C83" s="148">
        <v>5062</v>
      </c>
      <c r="D83" s="147" t="s">
        <v>199</v>
      </c>
      <c r="E83" s="149" t="s">
        <v>399</v>
      </c>
      <c r="F83" s="136" t="s">
        <v>393</v>
      </c>
      <c r="G83" s="140" t="s">
        <v>392</v>
      </c>
      <c r="H83" s="155">
        <v>1526422</v>
      </c>
      <c r="I83" s="137">
        <v>1526422</v>
      </c>
      <c r="J83" s="131"/>
      <c r="K83" s="127"/>
      <c r="L83" s="246">
        <f t="shared" si="2"/>
        <v>1526422</v>
      </c>
      <c r="M83" s="16">
        <v>1526422</v>
      </c>
      <c r="N83" s="15"/>
      <c r="O83" s="46"/>
      <c r="P83" s="54"/>
      <c r="Q83" s="16"/>
      <c r="R83" s="15"/>
      <c r="S83" s="46"/>
      <c r="T83" s="54"/>
      <c r="U83" s="16"/>
      <c r="V83" s="15"/>
      <c r="W83" s="46"/>
      <c r="X83" s="54"/>
      <c r="Y83" s="16"/>
      <c r="Z83" s="15"/>
      <c r="AA83" s="46"/>
      <c r="AB83" s="54"/>
      <c r="AC83" s="16"/>
      <c r="AD83" s="15"/>
      <c r="AE83" s="46"/>
      <c r="AF83" s="54"/>
      <c r="AG83" s="16"/>
      <c r="AH83" s="15"/>
      <c r="AI83" s="46"/>
      <c r="AJ83" s="54"/>
      <c r="AK83" s="16"/>
      <c r="AL83" s="15"/>
      <c r="AM83" s="46"/>
    </row>
    <row r="84" spans="2:39" ht="91.5" hidden="1" customHeight="1" x14ac:dyDescent="0.25">
      <c r="B84" s="147" t="s">
        <v>398</v>
      </c>
      <c r="C84" s="148">
        <v>5062</v>
      </c>
      <c r="D84" s="147" t="s">
        <v>199</v>
      </c>
      <c r="E84" s="149" t="s">
        <v>399</v>
      </c>
      <c r="F84" s="136" t="s">
        <v>340</v>
      </c>
      <c r="G84" s="136" t="s">
        <v>341</v>
      </c>
      <c r="H84" s="155">
        <v>0</v>
      </c>
      <c r="I84" s="137"/>
      <c r="J84" s="137"/>
      <c r="K84" s="127"/>
      <c r="L84" s="246">
        <f t="shared" si="2"/>
        <v>0</v>
      </c>
      <c r="M84" s="16"/>
      <c r="N84" s="16"/>
      <c r="O84" s="46"/>
      <c r="P84" s="54"/>
      <c r="Q84" s="16"/>
      <c r="R84" s="16"/>
      <c r="S84" s="46"/>
      <c r="T84" s="54"/>
      <c r="U84" s="16"/>
      <c r="V84" s="16"/>
      <c r="W84" s="46"/>
      <c r="X84" s="54"/>
      <c r="Y84" s="16"/>
      <c r="Z84" s="16"/>
      <c r="AA84" s="46"/>
      <c r="AB84" s="54"/>
      <c r="AC84" s="16"/>
      <c r="AD84" s="16"/>
      <c r="AE84" s="46"/>
      <c r="AF84" s="54"/>
      <c r="AG84" s="16"/>
      <c r="AH84" s="16"/>
      <c r="AI84" s="46"/>
      <c r="AJ84" s="54"/>
      <c r="AK84" s="16"/>
      <c r="AL84" s="16"/>
      <c r="AM84" s="46"/>
    </row>
    <row r="85" spans="2:39" ht="35.25" hidden="1" customHeight="1" x14ac:dyDescent="0.25">
      <c r="B85" s="135"/>
      <c r="C85" s="135"/>
      <c r="D85" s="135"/>
      <c r="E85" s="136"/>
      <c r="F85" s="136"/>
      <c r="G85" s="140"/>
      <c r="H85" s="127"/>
      <c r="I85" s="137"/>
      <c r="J85" s="144"/>
      <c r="K85" s="137"/>
      <c r="L85" s="242"/>
      <c r="M85" s="16"/>
      <c r="N85" s="17"/>
      <c r="O85" s="49"/>
      <c r="P85" s="45"/>
      <c r="Q85" s="16"/>
      <c r="R85" s="17"/>
      <c r="S85" s="49"/>
      <c r="T85" s="45"/>
      <c r="U85" s="16"/>
      <c r="V85" s="17"/>
      <c r="W85" s="49"/>
      <c r="X85" s="45"/>
      <c r="Y85" s="16"/>
      <c r="Z85" s="17"/>
      <c r="AA85" s="49"/>
      <c r="AB85" s="45"/>
      <c r="AC85" s="16"/>
      <c r="AD85" s="17"/>
      <c r="AE85" s="49"/>
      <c r="AF85" s="45"/>
      <c r="AG85" s="16"/>
      <c r="AH85" s="17"/>
      <c r="AI85" s="49"/>
      <c r="AJ85" s="45"/>
      <c r="AK85" s="16"/>
      <c r="AL85" s="17"/>
      <c r="AM85" s="49"/>
    </row>
    <row r="86" spans="2:39" ht="35.25" hidden="1" customHeight="1" x14ac:dyDescent="0.25">
      <c r="B86" s="135"/>
      <c r="C86" s="135"/>
      <c r="D86" s="135"/>
      <c r="E86" s="136"/>
      <c r="F86" s="136"/>
      <c r="G86" s="140"/>
      <c r="H86" s="127"/>
      <c r="I86" s="137"/>
      <c r="J86" s="144"/>
      <c r="K86" s="137"/>
      <c r="L86" s="242"/>
      <c r="M86" s="16"/>
      <c r="N86" s="17"/>
      <c r="O86" s="49"/>
      <c r="P86" s="45"/>
      <c r="Q86" s="16"/>
      <c r="R86" s="17"/>
      <c r="S86" s="49"/>
      <c r="T86" s="45"/>
      <c r="U86" s="16"/>
      <c r="V86" s="17"/>
      <c r="W86" s="49"/>
      <c r="X86" s="45"/>
      <c r="Y86" s="16"/>
      <c r="Z86" s="17"/>
      <c r="AA86" s="49"/>
      <c r="AB86" s="45"/>
      <c r="AC86" s="16"/>
      <c r="AD86" s="17"/>
      <c r="AE86" s="49"/>
      <c r="AF86" s="45"/>
      <c r="AG86" s="16"/>
      <c r="AH86" s="17"/>
      <c r="AI86" s="49"/>
      <c r="AJ86" s="45"/>
      <c r="AK86" s="16"/>
      <c r="AL86" s="17"/>
      <c r="AM86" s="49"/>
    </row>
    <row r="87" spans="2:39" ht="35.25" customHeight="1" x14ac:dyDescent="0.25">
      <c r="B87" s="132" t="s">
        <v>17</v>
      </c>
      <c r="C87" s="301" t="s">
        <v>183</v>
      </c>
      <c r="D87" s="302"/>
      <c r="E87" s="303"/>
      <c r="F87" s="125"/>
      <c r="G87" s="126"/>
      <c r="H87" s="127">
        <v>102630400</v>
      </c>
      <c r="I87" s="127">
        <v>102630400</v>
      </c>
      <c r="J87" s="127">
        <v>0</v>
      </c>
      <c r="K87" s="127">
        <v>0</v>
      </c>
      <c r="L87" s="242">
        <f t="shared" ref="L87:L101" si="3">M87+N87</f>
        <v>83970400</v>
      </c>
      <c r="M87" s="14">
        <f>M88</f>
        <v>83970400</v>
      </c>
      <c r="N87" s="14">
        <f>N88</f>
        <v>0</v>
      </c>
      <c r="O87" s="46">
        <f>O88</f>
        <v>0</v>
      </c>
      <c r="P87" s="82"/>
      <c r="Q87" s="81"/>
      <c r="R87" s="81"/>
      <c r="S87" s="83"/>
      <c r="T87" s="45"/>
      <c r="U87" s="14"/>
      <c r="V87" s="14"/>
      <c r="W87" s="46"/>
      <c r="X87" s="45"/>
      <c r="Y87" s="14"/>
      <c r="Z87" s="14"/>
      <c r="AA87" s="46"/>
      <c r="AB87" s="45"/>
      <c r="AC87" s="14"/>
      <c r="AD87" s="14"/>
      <c r="AE87" s="46"/>
      <c r="AF87" s="45"/>
      <c r="AG87" s="14"/>
      <c r="AH87" s="14"/>
      <c r="AI87" s="46"/>
      <c r="AJ87" s="45"/>
      <c r="AK87" s="14"/>
      <c r="AL87" s="14"/>
      <c r="AM87" s="46"/>
    </row>
    <row r="88" spans="2:39" ht="35.25" customHeight="1" x14ac:dyDescent="0.25">
      <c r="B88" s="132" t="s">
        <v>18</v>
      </c>
      <c r="C88" s="311" t="s">
        <v>183</v>
      </c>
      <c r="D88" s="311"/>
      <c r="E88" s="311"/>
      <c r="F88" s="156"/>
      <c r="G88" s="157"/>
      <c r="H88" s="127">
        <v>102630400</v>
      </c>
      <c r="I88" s="127">
        <v>102630400</v>
      </c>
      <c r="J88" s="127">
        <v>0</v>
      </c>
      <c r="K88" s="127">
        <v>0</v>
      </c>
      <c r="L88" s="242">
        <f t="shared" si="3"/>
        <v>83970400</v>
      </c>
      <c r="M88" s="14">
        <f>M89</f>
        <v>83970400</v>
      </c>
      <c r="N88" s="14">
        <f>N89+N102</f>
        <v>0</v>
      </c>
      <c r="O88" s="46">
        <f>O89</f>
        <v>0</v>
      </c>
      <c r="P88" s="82"/>
      <c r="Q88" s="81"/>
      <c r="R88" s="81"/>
      <c r="S88" s="83"/>
      <c r="T88" s="45"/>
      <c r="U88" s="14"/>
      <c r="V88" s="14"/>
      <c r="W88" s="46"/>
      <c r="X88" s="45"/>
      <c r="Y88" s="14"/>
      <c r="Z88" s="14"/>
      <c r="AA88" s="46"/>
      <c r="AB88" s="45"/>
      <c r="AC88" s="14"/>
      <c r="AD88" s="14"/>
      <c r="AE88" s="46"/>
      <c r="AF88" s="45"/>
      <c r="AG88" s="14"/>
      <c r="AH88" s="14"/>
      <c r="AI88" s="46"/>
      <c r="AJ88" s="45"/>
      <c r="AK88" s="14"/>
      <c r="AL88" s="14"/>
      <c r="AM88" s="46"/>
    </row>
    <row r="89" spans="2:39" s="21" customFormat="1" ht="19.5" customHeight="1" x14ac:dyDescent="0.25">
      <c r="B89" s="132" t="s">
        <v>19</v>
      </c>
      <c r="C89" s="132" t="s">
        <v>2</v>
      </c>
      <c r="D89" s="291" t="s">
        <v>3</v>
      </c>
      <c r="E89" s="292"/>
      <c r="F89" s="156"/>
      <c r="G89" s="157"/>
      <c r="H89" s="127">
        <v>102630400</v>
      </c>
      <c r="I89" s="127">
        <v>102630400</v>
      </c>
      <c r="J89" s="127">
        <v>0</v>
      </c>
      <c r="K89" s="127">
        <v>0</v>
      </c>
      <c r="L89" s="247">
        <f t="shared" si="3"/>
        <v>83970400</v>
      </c>
      <c r="M89" s="84">
        <f>M93+M94+M95+M96+M97+M98+M99+M92</f>
        <v>83970400</v>
      </c>
      <c r="N89" s="84">
        <f>N90+N91</f>
        <v>0</v>
      </c>
      <c r="O89" s="86">
        <f>O90+O91</f>
        <v>0</v>
      </c>
      <c r="P89" s="85"/>
      <c r="Q89" s="84"/>
      <c r="R89" s="84"/>
      <c r="S89" s="86"/>
      <c r="T89" s="45"/>
      <c r="U89" s="14"/>
      <c r="V89" s="14"/>
      <c r="W89" s="46"/>
      <c r="X89" s="45"/>
      <c r="Y89" s="14"/>
      <c r="Z89" s="14"/>
      <c r="AA89" s="46"/>
      <c r="AB89" s="45"/>
      <c r="AC89" s="14"/>
      <c r="AD89" s="14"/>
      <c r="AE89" s="46"/>
      <c r="AF89" s="45"/>
      <c r="AG89" s="14"/>
      <c r="AH89" s="14"/>
      <c r="AI89" s="46"/>
      <c r="AJ89" s="45"/>
      <c r="AK89" s="14"/>
      <c r="AL89" s="14"/>
      <c r="AM89" s="46"/>
    </row>
    <row r="90" spans="2:39" s="21" customFormat="1" ht="35.25" hidden="1" customHeight="1" x14ac:dyDescent="0.25">
      <c r="B90" s="132" t="s">
        <v>24</v>
      </c>
      <c r="C90" s="142">
        <v>2144</v>
      </c>
      <c r="D90" s="147" t="s">
        <v>20</v>
      </c>
      <c r="E90" s="158" t="s">
        <v>22</v>
      </c>
      <c r="F90" s="156" t="s">
        <v>4</v>
      </c>
      <c r="G90" s="157"/>
      <c r="H90" s="159">
        <v>0</v>
      </c>
      <c r="I90" s="160"/>
      <c r="J90" s="159"/>
      <c r="K90" s="159"/>
      <c r="L90" s="248">
        <f t="shared" si="3"/>
        <v>0</v>
      </c>
      <c r="M90" s="23"/>
      <c r="N90" s="22"/>
      <c r="O90" s="56"/>
      <c r="P90" s="55"/>
      <c r="Q90" s="23"/>
      <c r="R90" s="22"/>
      <c r="S90" s="56"/>
      <c r="T90" s="55"/>
      <c r="U90" s="23"/>
      <c r="V90" s="22"/>
      <c r="W90" s="56"/>
      <c r="X90" s="55"/>
      <c r="Y90" s="23"/>
      <c r="Z90" s="22"/>
      <c r="AA90" s="56"/>
      <c r="AB90" s="55"/>
      <c r="AC90" s="23"/>
      <c r="AD90" s="22"/>
      <c r="AE90" s="56"/>
      <c r="AF90" s="55"/>
      <c r="AG90" s="23"/>
      <c r="AH90" s="22"/>
      <c r="AI90" s="56"/>
      <c r="AJ90" s="55"/>
      <c r="AK90" s="23"/>
      <c r="AL90" s="22"/>
      <c r="AM90" s="56"/>
    </row>
    <row r="91" spans="2:39" s="21" customFormat="1" ht="35.25" hidden="1" customHeight="1" x14ac:dyDescent="0.25">
      <c r="B91" s="132" t="s">
        <v>23</v>
      </c>
      <c r="C91" s="148">
        <v>2150</v>
      </c>
      <c r="D91" s="147"/>
      <c r="E91" s="149" t="s">
        <v>21</v>
      </c>
      <c r="F91" s="156"/>
      <c r="G91" s="157"/>
      <c r="H91" s="159">
        <v>0</v>
      </c>
      <c r="I91" s="159"/>
      <c r="J91" s="159">
        <v>0</v>
      </c>
      <c r="K91" s="159">
        <v>0</v>
      </c>
      <c r="L91" s="248">
        <f t="shared" si="3"/>
        <v>0</v>
      </c>
      <c r="M91" s="22"/>
      <c r="N91" s="22">
        <f>N92+N101+N104</f>
        <v>0</v>
      </c>
      <c r="O91" s="56">
        <f>O92+O101+O104</f>
        <v>0</v>
      </c>
      <c r="P91" s="55"/>
      <c r="Q91" s="22"/>
      <c r="R91" s="22"/>
      <c r="S91" s="56"/>
      <c r="T91" s="55"/>
      <c r="U91" s="22"/>
      <c r="V91" s="22"/>
      <c r="W91" s="56"/>
      <c r="X91" s="55"/>
      <c r="Y91" s="22"/>
      <c r="Z91" s="22"/>
      <c r="AA91" s="56"/>
      <c r="AB91" s="55"/>
      <c r="AC91" s="22"/>
      <c r="AD91" s="22"/>
      <c r="AE91" s="56"/>
      <c r="AF91" s="55"/>
      <c r="AG91" s="22"/>
      <c r="AH91" s="22"/>
      <c r="AI91" s="56"/>
      <c r="AJ91" s="55"/>
      <c r="AK91" s="22"/>
      <c r="AL91" s="22"/>
      <c r="AM91" s="56"/>
    </row>
    <row r="92" spans="2:39" ht="48" hidden="1" customHeight="1" x14ac:dyDescent="0.25">
      <c r="B92" s="147" t="s">
        <v>424</v>
      </c>
      <c r="C92" s="148">
        <v>2010</v>
      </c>
      <c r="D92" s="147" t="s">
        <v>20</v>
      </c>
      <c r="E92" s="161" t="s">
        <v>425</v>
      </c>
      <c r="F92" s="148" t="s">
        <v>243</v>
      </c>
      <c r="G92" s="162" t="s">
        <v>426</v>
      </c>
      <c r="H92" s="163">
        <v>0</v>
      </c>
      <c r="I92" s="164"/>
      <c r="J92" s="160"/>
      <c r="K92" s="160"/>
      <c r="L92" s="249">
        <f t="shared" si="3"/>
        <v>0</v>
      </c>
      <c r="M92" s="24"/>
      <c r="N92" s="23"/>
      <c r="O92" s="58"/>
      <c r="P92" s="57"/>
      <c r="Q92" s="24"/>
      <c r="R92" s="23"/>
      <c r="S92" s="58"/>
      <c r="T92" s="57"/>
      <c r="U92" s="24"/>
      <c r="V92" s="23"/>
      <c r="W92" s="58"/>
      <c r="X92" s="57"/>
      <c r="Y92" s="24"/>
      <c r="Z92" s="23"/>
      <c r="AA92" s="58"/>
      <c r="AB92" s="57"/>
      <c r="AC92" s="24"/>
      <c r="AD92" s="23"/>
      <c r="AE92" s="58"/>
      <c r="AF92" s="57"/>
      <c r="AG92" s="24"/>
      <c r="AH92" s="23"/>
      <c r="AI92" s="58"/>
      <c r="AJ92" s="57"/>
      <c r="AK92" s="24"/>
      <c r="AL92" s="23"/>
      <c r="AM92" s="58"/>
    </row>
    <row r="93" spans="2:39" ht="48" hidden="1" customHeight="1" x14ac:dyDescent="0.25">
      <c r="B93" s="147" t="s">
        <v>375</v>
      </c>
      <c r="C93" s="148">
        <v>2020</v>
      </c>
      <c r="D93" s="147" t="s">
        <v>20</v>
      </c>
      <c r="E93" s="149" t="s">
        <v>376</v>
      </c>
      <c r="F93" s="148" t="s">
        <v>243</v>
      </c>
      <c r="G93" s="162" t="s">
        <v>426</v>
      </c>
      <c r="H93" s="163">
        <v>19952800</v>
      </c>
      <c r="I93" s="164">
        <v>19952800</v>
      </c>
      <c r="J93" s="159"/>
      <c r="K93" s="159"/>
      <c r="L93" s="249">
        <f t="shared" si="3"/>
        <v>19952800</v>
      </c>
      <c r="M93" s="24">
        <v>19952800</v>
      </c>
      <c r="N93" s="22"/>
      <c r="O93" s="56"/>
      <c r="P93" s="57"/>
      <c r="Q93" s="24"/>
      <c r="R93" s="22"/>
      <c r="S93" s="56"/>
      <c r="T93" s="57"/>
      <c r="U93" s="24"/>
      <c r="V93" s="22"/>
      <c r="W93" s="56"/>
      <c r="X93" s="57"/>
      <c r="Y93" s="24"/>
      <c r="Z93" s="22"/>
      <c r="AA93" s="56"/>
      <c r="AB93" s="57"/>
      <c r="AC93" s="24"/>
      <c r="AD93" s="22"/>
      <c r="AE93" s="56"/>
      <c r="AF93" s="57"/>
      <c r="AG93" s="24"/>
      <c r="AH93" s="22"/>
      <c r="AI93" s="56"/>
      <c r="AJ93" s="57"/>
      <c r="AK93" s="24"/>
      <c r="AL93" s="22"/>
      <c r="AM93" s="56"/>
    </row>
    <row r="94" spans="2:39" ht="53.25" hidden="1" customHeight="1" x14ac:dyDescent="0.25">
      <c r="B94" s="147" t="s">
        <v>377</v>
      </c>
      <c r="C94" s="148">
        <v>2040</v>
      </c>
      <c r="D94" s="147" t="s">
        <v>20</v>
      </c>
      <c r="E94" s="149" t="s">
        <v>378</v>
      </c>
      <c r="F94" s="156" t="s">
        <v>243</v>
      </c>
      <c r="G94" s="157" t="s">
        <v>426</v>
      </c>
      <c r="H94" s="127">
        <v>7514800</v>
      </c>
      <c r="I94" s="137">
        <v>7514800</v>
      </c>
      <c r="J94" s="159"/>
      <c r="K94" s="159"/>
      <c r="L94" s="242">
        <f t="shared" si="3"/>
        <v>7514800</v>
      </c>
      <c r="M94" s="16">
        <v>7514800</v>
      </c>
      <c r="N94" s="22"/>
      <c r="O94" s="56"/>
      <c r="P94" s="45"/>
      <c r="Q94" s="16"/>
      <c r="R94" s="22"/>
      <c r="S94" s="56"/>
      <c r="T94" s="45"/>
      <c r="U94" s="16"/>
      <c r="V94" s="22"/>
      <c r="W94" s="56"/>
      <c r="X94" s="45"/>
      <c r="Y94" s="16"/>
      <c r="Z94" s="22"/>
      <c r="AA94" s="56"/>
      <c r="AB94" s="45"/>
      <c r="AC94" s="16"/>
      <c r="AD94" s="22"/>
      <c r="AE94" s="56"/>
      <c r="AF94" s="45"/>
      <c r="AG94" s="16"/>
      <c r="AH94" s="22"/>
      <c r="AI94" s="56"/>
      <c r="AJ94" s="45"/>
      <c r="AK94" s="16"/>
      <c r="AL94" s="22"/>
      <c r="AM94" s="56"/>
    </row>
    <row r="95" spans="2:39" ht="48" hidden="1" customHeight="1" x14ac:dyDescent="0.25">
      <c r="B95" s="147" t="s">
        <v>379</v>
      </c>
      <c r="C95" s="148">
        <v>2050</v>
      </c>
      <c r="D95" s="147" t="s">
        <v>20</v>
      </c>
      <c r="E95" s="149" t="s">
        <v>380</v>
      </c>
      <c r="F95" s="156" t="s">
        <v>243</v>
      </c>
      <c r="G95" s="157" t="s">
        <v>426</v>
      </c>
      <c r="H95" s="127">
        <v>15003700</v>
      </c>
      <c r="I95" s="137">
        <v>15003700</v>
      </c>
      <c r="J95" s="159"/>
      <c r="K95" s="159"/>
      <c r="L95" s="242">
        <f t="shared" si="3"/>
        <v>15003700</v>
      </c>
      <c r="M95" s="16">
        <v>15003700</v>
      </c>
      <c r="N95" s="22"/>
      <c r="O95" s="56"/>
      <c r="P95" s="45"/>
      <c r="Q95" s="16"/>
      <c r="R95" s="22"/>
      <c r="S95" s="56"/>
      <c r="T95" s="45"/>
      <c r="U95" s="16"/>
      <c r="V95" s="22"/>
      <c r="W95" s="56"/>
      <c r="X95" s="45"/>
      <c r="Y95" s="16"/>
      <c r="Z95" s="22"/>
      <c r="AA95" s="56"/>
      <c r="AB95" s="45"/>
      <c r="AC95" s="16"/>
      <c r="AD95" s="22"/>
      <c r="AE95" s="56"/>
      <c r="AF95" s="45"/>
      <c r="AG95" s="16"/>
      <c r="AH95" s="22"/>
      <c r="AI95" s="56"/>
      <c r="AJ95" s="45"/>
      <c r="AK95" s="16"/>
      <c r="AL95" s="22"/>
      <c r="AM95" s="56"/>
    </row>
    <row r="96" spans="2:39" ht="48" hidden="1" customHeight="1" x14ac:dyDescent="0.25">
      <c r="B96" s="147" t="s">
        <v>381</v>
      </c>
      <c r="C96" s="148">
        <v>2060</v>
      </c>
      <c r="D96" s="147" t="s">
        <v>20</v>
      </c>
      <c r="E96" s="149" t="s">
        <v>382</v>
      </c>
      <c r="F96" s="156" t="s">
        <v>243</v>
      </c>
      <c r="G96" s="157" t="s">
        <v>426</v>
      </c>
      <c r="H96" s="127">
        <v>3638600</v>
      </c>
      <c r="I96" s="137">
        <v>3638600</v>
      </c>
      <c r="J96" s="159"/>
      <c r="K96" s="159"/>
      <c r="L96" s="242">
        <f t="shared" si="3"/>
        <v>3638600</v>
      </c>
      <c r="M96" s="16">
        <v>3638600</v>
      </c>
      <c r="N96" s="22"/>
      <c r="O96" s="56"/>
      <c r="P96" s="45"/>
      <c r="Q96" s="16"/>
      <c r="R96" s="22"/>
      <c r="S96" s="56"/>
      <c r="T96" s="45"/>
      <c r="U96" s="16"/>
      <c r="V96" s="22"/>
      <c r="W96" s="56"/>
      <c r="X96" s="45"/>
      <c r="Y96" s="16"/>
      <c r="Z96" s="22"/>
      <c r="AA96" s="56"/>
      <c r="AB96" s="45"/>
      <c r="AC96" s="16"/>
      <c r="AD96" s="22"/>
      <c r="AE96" s="56"/>
      <c r="AF96" s="45"/>
      <c r="AG96" s="16"/>
      <c r="AH96" s="22"/>
      <c r="AI96" s="56"/>
      <c r="AJ96" s="45"/>
      <c r="AK96" s="16"/>
      <c r="AL96" s="22"/>
      <c r="AM96" s="56"/>
    </row>
    <row r="97" spans="2:39" ht="48" customHeight="1" x14ac:dyDescent="0.25">
      <c r="B97" s="147" t="s">
        <v>383</v>
      </c>
      <c r="C97" s="148">
        <v>2070</v>
      </c>
      <c r="D97" s="147" t="s">
        <v>20</v>
      </c>
      <c r="E97" s="149" t="s">
        <v>384</v>
      </c>
      <c r="F97" s="156" t="s">
        <v>243</v>
      </c>
      <c r="G97" s="157" t="s">
        <v>426</v>
      </c>
      <c r="H97" s="127">
        <v>22320000</v>
      </c>
      <c r="I97" s="137">
        <v>22320000</v>
      </c>
      <c r="J97" s="159"/>
      <c r="K97" s="159"/>
      <c r="L97" s="250">
        <f t="shared" si="3"/>
        <v>3660000</v>
      </c>
      <c r="M97" s="87">
        <v>3660000</v>
      </c>
      <c r="N97" s="88"/>
      <c r="O97" s="90"/>
      <c r="P97" s="89">
        <f>Q97+R97</f>
        <v>18660000</v>
      </c>
      <c r="Q97" s="87">
        <v>18660000</v>
      </c>
      <c r="R97" s="88"/>
      <c r="S97" s="90"/>
      <c r="T97" s="45"/>
      <c r="U97" s="16"/>
      <c r="V97" s="22"/>
      <c r="W97" s="56"/>
      <c r="X97" s="45"/>
      <c r="Y97" s="16"/>
      <c r="Z97" s="22"/>
      <c r="AA97" s="56"/>
      <c r="AB97" s="45"/>
      <c r="AC97" s="16"/>
      <c r="AD97" s="22"/>
      <c r="AE97" s="56"/>
      <c r="AF97" s="45"/>
      <c r="AG97" s="16"/>
      <c r="AH97" s="22"/>
      <c r="AI97" s="56"/>
      <c r="AJ97" s="45"/>
      <c r="AK97" s="16"/>
      <c r="AL97" s="22"/>
      <c r="AM97" s="56"/>
    </row>
    <row r="98" spans="2:39" ht="48" hidden="1" customHeight="1" x14ac:dyDescent="0.25">
      <c r="B98" s="147" t="s">
        <v>385</v>
      </c>
      <c r="C98" s="148">
        <v>2120</v>
      </c>
      <c r="D98" s="147" t="s">
        <v>20</v>
      </c>
      <c r="E98" s="149" t="s">
        <v>386</v>
      </c>
      <c r="F98" s="156" t="s">
        <v>243</v>
      </c>
      <c r="G98" s="157" t="s">
        <v>426</v>
      </c>
      <c r="H98" s="127">
        <v>0</v>
      </c>
      <c r="I98" s="137"/>
      <c r="J98" s="159"/>
      <c r="K98" s="159"/>
      <c r="L98" s="242">
        <f t="shared" si="3"/>
        <v>0</v>
      </c>
      <c r="M98" s="16"/>
      <c r="N98" s="22"/>
      <c r="O98" s="56"/>
      <c r="P98" s="45"/>
      <c r="Q98" s="16"/>
      <c r="R98" s="22"/>
      <c r="S98" s="56"/>
      <c r="T98" s="45"/>
      <c r="U98" s="16"/>
      <c r="V98" s="22"/>
      <c r="W98" s="56"/>
      <c r="X98" s="45"/>
      <c r="Y98" s="16"/>
      <c r="Z98" s="22"/>
      <c r="AA98" s="56"/>
      <c r="AB98" s="45"/>
      <c r="AC98" s="16"/>
      <c r="AD98" s="22"/>
      <c r="AE98" s="56"/>
      <c r="AF98" s="45"/>
      <c r="AG98" s="16"/>
      <c r="AH98" s="22"/>
      <c r="AI98" s="56"/>
      <c r="AJ98" s="45"/>
      <c r="AK98" s="16"/>
      <c r="AL98" s="22"/>
      <c r="AM98" s="56"/>
    </row>
    <row r="99" spans="2:39" ht="48" hidden="1" customHeight="1" x14ac:dyDescent="0.25">
      <c r="B99" s="132" t="s">
        <v>23</v>
      </c>
      <c r="C99" s="122">
        <v>2150</v>
      </c>
      <c r="D99" s="132" t="s">
        <v>20</v>
      </c>
      <c r="E99" s="149" t="s">
        <v>21</v>
      </c>
      <c r="F99" s="156" t="s">
        <v>243</v>
      </c>
      <c r="G99" s="157" t="s">
        <v>426</v>
      </c>
      <c r="H99" s="127">
        <v>34200500</v>
      </c>
      <c r="I99" s="127">
        <v>34200500</v>
      </c>
      <c r="J99" s="127">
        <v>0</v>
      </c>
      <c r="K99" s="127">
        <v>0</v>
      </c>
      <c r="L99" s="242">
        <f t="shared" si="3"/>
        <v>34200500</v>
      </c>
      <c r="M99" s="14">
        <f>M100+M101</f>
        <v>34200500</v>
      </c>
      <c r="N99" s="14">
        <f>N100+N101</f>
        <v>0</v>
      </c>
      <c r="O99" s="46">
        <f>O100+O101</f>
        <v>0</v>
      </c>
      <c r="P99" s="45"/>
      <c r="Q99" s="14"/>
      <c r="R99" s="14"/>
      <c r="S99" s="46"/>
      <c r="T99" s="45"/>
      <c r="U99" s="14"/>
      <c r="V99" s="14"/>
      <c r="W99" s="46"/>
      <c r="X99" s="45"/>
      <c r="Y99" s="14"/>
      <c r="Z99" s="14"/>
      <c r="AA99" s="46"/>
      <c r="AB99" s="45"/>
      <c r="AC99" s="14"/>
      <c r="AD99" s="14"/>
      <c r="AE99" s="46"/>
      <c r="AF99" s="45"/>
      <c r="AG99" s="14"/>
      <c r="AH99" s="14"/>
      <c r="AI99" s="46"/>
      <c r="AJ99" s="45"/>
      <c r="AK99" s="14"/>
      <c r="AL99" s="14"/>
      <c r="AM99" s="46"/>
    </row>
    <row r="100" spans="2:39" ht="48" hidden="1" customHeight="1" x14ac:dyDescent="0.25">
      <c r="B100" s="141" t="s">
        <v>387</v>
      </c>
      <c r="C100" s="142">
        <v>2151</v>
      </c>
      <c r="D100" s="141" t="s">
        <v>20</v>
      </c>
      <c r="E100" s="158" t="s">
        <v>388</v>
      </c>
      <c r="F100" s="156" t="s">
        <v>243</v>
      </c>
      <c r="G100" s="157" t="s">
        <v>426</v>
      </c>
      <c r="H100" s="127">
        <v>28419500</v>
      </c>
      <c r="I100" s="137">
        <v>28419500</v>
      </c>
      <c r="J100" s="159"/>
      <c r="K100" s="159"/>
      <c r="L100" s="242">
        <f t="shared" si="3"/>
        <v>28419500</v>
      </c>
      <c r="M100" s="16">
        <v>28419500</v>
      </c>
      <c r="N100" s="22"/>
      <c r="O100" s="56"/>
      <c r="P100" s="45"/>
      <c r="Q100" s="16"/>
      <c r="R100" s="22"/>
      <c r="S100" s="56"/>
      <c r="T100" s="45"/>
      <c r="U100" s="16"/>
      <c r="V100" s="22"/>
      <c r="W100" s="56"/>
      <c r="X100" s="45"/>
      <c r="Y100" s="16"/>
      <c r="Z100" s="22"/>
      <c r="AA100" s="56"/>
      <c r="AB100" s="45"/>
      <c r="AC100" s="16"/>
      <c r="AD100" s="22"/>
      <c r="AE100" s="56"/>
      <c r="AF100" s="45"/>
      <c r="AG100" s="16"/>
      <c r="AH100" s="22"/>
      <c r="AI100" s="56"/>
      <c r="AJ100" s="45"/>
      <c r="AK100" s="16"/>
      <c r="AL100" s="22"/>
      <c r="AM100" s="56"/>
    </row>
    <row r="101" spans="2:39" ht="56.25" hidden="1" customHeight="1" x14ac:dyDescent="0.25">
      <c r="B101" s="141" t="s">
        <v>112</v>
      </c>
      <c r="C101" s="142">
        <v>2152</v>
      </c>
      <c r="D101" s="141" t="s">
        <v>20</v>
      </c>
      <c r="E101" s="158" t="s">
        <v>113</v>
      </c>
      <c r="F101" s="148" t="s">
        <v>243</v>
      </c>
      <c r="G101" s="157" t="s">
        <v>426</v>
      </c>
      <c r="H101" s="127">
        <v>5781000</v>
      </c>
      <c r="I101" s="137">
        <v>5781000</v>
      </c>
      <c r="J101" s="137"/>
      <c r="K101" s="137"/>
      <c r="L101" s="242">
        <f t="shared" si="3"/>
        <v>5781000</v>
      </c>
      <c r="M101" s="16">
        <v>5781000</v>
      </c>
      <c r="N101" s="16"/>
      <c r="O101" s="49"/>
      <c r="P101" s="45"/>
      <c r="Q101" s="16"/>
      <c r="R101" s="16"/>
      <c r="S101" s="49"/>
      <c r="T101" s="45"/>
      <c r="U101" s="16"/>
      <c r="V101" s="16"/>
      <c r="W101" s="49"/>
      <c r="X101" s="45"/>
      <c r="Y101" s="16"/>
      <c r="Z101" s="16"/>
      <c r="AA101" s="49"/>
      <c r="AB101" s="45"/>
      <c r="AC101" s="16"/>
      <c r="AD101" s="16"/>
      <c r="AE101" s="49"/>
      <c r="AF101" s="45"/>
      <c r="AG101" s="16"/>
      <c r="AH101" s="16"/>
      <c r="AI101" s="49"/>
      <c r="AJ101" s="45"/>
      <c r="AK101" s="16"/>
      <c r="AL101" s="16"/>
      <c r="AM101" s="49"/>
    </row>
    <row r="102" spans="2:39" ht="35.25" hidden="1" customHeight="1" x14ac:dyDescent="0.25">
      <c r="B102" s="147" t="s">
        <v>228</v>
      </c>
      <c r="C102" s="148">
        <v>8312</v>
      </c>
      <c r="D102" s="147" t="s">
        <v>229</v>
      </c>
      <c r="E102" s="165" t="s">
        <v>230</v>
      </c>
      <c r="F102" s="136" t="s">
        <v>227</v>
      </c>
      <c r="G102" s="148"/>
      <c r="H102" s="127"/>
      <c r="I102" s="137"/>
      <c r="J102" s="137"/>
      <c r="K102" s="268"/>
      <c r="L102" s="242"/>
      <c r="M102" s="16"/>
      <c r="N102" s="16"/>
      <c r="O102" s="59"/>
      <c r="P102" s="45"/>
      <c r="Q102" s="16"/>
      <c r="R102" s="16"/>
      <c r="S102" s="59"/>
      <c r="T102" s="45"/>
      <c r="U102" s="16"/>
      <c r="V102" s="16"/>
      <c r="W102" s="59"/>
      <c r="X102" s="45"/>
      <c r="Y102" s="16"/>
      <c r="Z102" s="16"/>
      <c r="AA102" s="59"/>
      <c r="AB102" s="45"/>
      <c r="AC102" s="16"/>
      <c r="AD102" s="16"/>
      <c r="AE102" s="59"/>
      <c r="AF102" s="45"/>
      <c r="AG102" s="16"/>
      <c r="AH102" s="16"/>
      <c r="AI102" s="59"/>
      <c r="AJ102" s="45"/>
      <c r="AK102" s="16"/>
      <c r="AL102" s="16"/>
      <c r="AM102" s="59"/>
    </row>
    <row r="103" spans="2:39" ht="35.25" hidden="1" customHeight="1" x14ac:dyDescent="0.25">
      <c r="B103" s="147"/>
      <c r="C103" s="148"/>
      <c r="D103" s="147"/>
      <c r="E103" s="157"/>
      <c r="F103" s="136"/>
      <c r="G103" s="148"/>
      <c r="H103" s="127"/>
      <c r="I103" s="137"/>
      <c r="J103" s="137"/>
      <c r="K103" s="268"/>
      <c r="L103" s="242"/>
      <c r="M103" s="16"/>
      <c r="N103" s="16"/>
      <c r="O103" s="59"/>
      <c r="P103" s="45"/>
      <c r="Q103" s="16"/>
      <c r="R103" s="16"/>
      <c r="S103" s="59"/>
      <c r="T103" s="45"/>
      <c r="U103" s="16"/>
      <c r="V103" s="16"/>
      <c r="W103" s="59"/>
      <c r="X103" s="45"/>
      <c r="Y103" s="16"/>
      <c r="Z103" s="16"/>
      <c r="AA103" s="59"/>
      <c r="AB103" s="45"/>
      <c r="AC103" s="16"/>
      <c r="AD103" s="16"/>
      <c r="AE103" s="59"/>
      <c r="AF103" s="45"/>
      <c r="AG103" s="16"/>
      <c r="AH103" s="16"/>
      <c r="AI103" s="59"/>
      <c r="AJ103" s="45"/>
      <c r="AK103" s="16"/>
      <c r="AL103" s="16"/>
      <c r="AM103" s="59"/>
    </row>
    <row r="104" spans="2:39" ht="35.25" hidden="1" customHeight="1" x14ac:dyDescent="0.25">
      <c r="B104" s="141" t="s">
        <v>112</v>
      </c>
      <c r="C104" s="142">
        <v>2152</v>
      </c>
      <c r="D104" s="141" t="s">
        <v>20</v>
      </c>
      <c r="E104" s="166" t="s">
        <v>113</v>
      </c>
      <c r="F104" s="156" t="s">
        <v>148</v>
      </c>
      <c r="G104" s="157"/>
      <c r="H104" s="159">
        <v>0</v>
      </c>
      <c r="I104" s="160"/>
      <c r="J104" s="159"/>
      <c r="K104" s="159"/>
      <c r="L104" s="248">
        <f t="shared" ref="L104:L118" si="4">M104+N104</f>
        <v>0</v>
      </c>
      <c r="M104" s="23"/>
      <c r="N104" s="22"/>
      <c r="O104" s="56"/>
      <c r="P104" s="55"/>
      <c r="Q104" s="23"/>
      <c r="R104" s="22"/>
      <c r="S104" s="56"/>
      <c r="T104" s="55"/>
      <c r="U104" s="23"/>
      <c r="V104" s="22"/>
      <c r="W104" s="56"/>
      <c r="X104" s="55"/>
      <c r="Y104" s="23"/>
      <c r="Z104" s="22"/>
      <c r="AA104" s="56"/>
      <c r="AB104" s="55"/>
      <c r="AC104" s="23"/>
      <c r="AD104" s="22"/>
      <c r="AE104" s="56"/>
      <c r="AF104" s="55"/>
      <c r="AG104" s="23"/>
      <c r="AH104" s="22"/>
      <c r="AI104" s="56"/>
      <c r="AJ104" s="55"/>
      <c r="AK104" s="23"/>
      <c r="AL104" s="22"/>
      <c r="AM104" s="56"/>
    </row>
    <row r="105" spans="2:39" ht="35.25" hidden="1" customHeight="1" x14ac:dyDescent="0.25">
      <c r="B105" s="132" t="s">
        <v>25</v>
      </c>
      <c r="C105" s="301" t="s">
        <v>149</v>
      </c>
      <c r="D105" s="302"/>
      <c r="E105" s="303"/>
      <c r="F105" s="122"/>
      <c r="G105" s="122"/>
      <c r="H105" s="167">
        <v>53269500</v>
      </c>
      <c r="I105" s="167">
        <v>53269500</v>
      </c>
      <c r="J105" s="167">
        <v>0</v>
      </c>
      <c r="K105" s="167">
        <v>0</v>
      </c>
      <c r="L105" s="251">
        <f t="shared" si="4"/>
        <v>53269500</v>
      </c>
      <c r="M105" s="25">
        <f t="shared" ref="M105:O106" si="5">M106</f>
        <v>53269500</v>
      </c>
      <c r="N105" s="25">
        <f t="shared" si="5"/>
        <v>0</v>
      </c>
      <c r="O105" s="61">
        <f t="shared" si="5"/>
        <v>0</v>
      </c>
      <c r="P105" s="60"/>
      <c r="Q105" s="25"/>
      <c r="R105" s="25"/>
      <c r="S105" s="61"/>
      <c r="T105" s="60"/>
      <c r="U105" s="25"/>
      <c r="V105" s="25"/>
      <c r="W105" s="61"/>
      <c r="X105" s="60"/>
      <c r="Y105" s="25"/>
      <c r="Z105" s="25"/>
      <c r="AA105" s="61"/>
      <c r="AB105" s="60"/>
      <c r="AC105" s="25"/>
      <c r="AD105" s="25"/>
      <c r="AE105" s="61"/>
      <c r="AF105" s="60"/>
      <c r="AG105" s="25"/>
      <c r="AH105" s="25"/>
      <c r="AI105" s="61"/>
      <c r="AJ105" s="60"/>
      <c r="AK105" s="25"/>
      <c r="AL105" s="25"/>
      <c r="AM105" s="61"/>
    </row>
    <row r="106" spans="2:39" ht="34.5" hidden="1" customHeight="1" x14ac:dyDescent="0.25">
      <c r="B106" s="145" t="s">
        <v>26</v>
      </c>
      <c r="C106" s="306" t="s">
        <v>365</v>
      </c>
      <c r="D106" s="307"/>
      <c r="E106" s="308"/>
      <c r="F106" s="168"/>
      <c r="G106" s="168"/>
      <c r="H106" s="169">
        <v>53269500</v>
      </c>
      <c r="I106" s="169">
        <v>53269500</v>
      </c>
      <c r="J106" s="169">
        <v>0</v>
      </c>
      <c r="K106" s="169">
        <v>0</v>
      </c>
      <c r="L106" s="252">
        <f t="shared" si="4"/>
        <v>53269500</v>
      </c>
      <c r="M106" s="26">
        <f t="shared" si="5"/>
        <v>53269500</v>
      </c>
      <c r="N106" s="26">
        <f t="shared" si="5"/>
        <v>0</v>
      </c>
      <c r="O106" s="63">
        <f t="shared" si="5"/>
        <v>0</v>
      </c>
      <c r="P106" s="62"/>
      <c r="Q106" s="26"/>
      <c r="R106" s="26"/>
      <c r="S106" s="63"/>
      <c r="T106" s="62"/>
      <c r="U106" s="26"/>
      <c r="V106" s="26"/>
      <c r="W106" s="63"/>
      <c r="X106" s="62"/>
      <c r="Y106" s="26"/>
      <c r="Z106" s="26"/>
      <c r="AA106" s="63"/>
      <c r="AB106" s="62"/>
      <c r="AC106" s="26"/>
      <c r="AD106" s="26"/>
      <c r="AE106" s="63"/>
      <c r="AF106" s="62"/>
      <c r="AG106" s="26"/>
      <c r="AH106" s="26"/>
      <c r="AI106" s="63"/>
      <c r="AJ106" s="62"/>
      <c r="AK106" s="26"/>
      <c r="AL106" s="26"/>
      <c r="AM106" s="63"/>
    </row>
    <row r="107" spans="2:39" ht="18.75" hidden="1" customHeight="1" x14ac:dyDescent="0.25">
      <c r="B107" s="132" t="s">
        <v>27</v>
      </c>
      <c r="C107" s="170" t="s">
        <v>6</v>
      </c>
      <c r="D107" s="291" t="s">
        <v>7</v>
      </c>
      <c r="E107" s="292"/>
      <c r="F107" s="171"/>
      <c r="G107" s="172"/>
      <c r="H107" s="151">
        <v>53269500</v>
      </c>
      <c r="I107" s="151">
        <v>53269500</v>
      </c>
      <c r="J107" s="151">
        <v>0</v>
      </c>
      <c r="K107" s="151">
        <v>0</v>
      </c>
      <c r="L107" s="245">
        <f t="shared" si="4"/>
        <v>53269500</v>
      </c>
      <c r="M107" s="18">
        <f>M108+M112+M116+M117+M119</f>
        <v>53269500</v>
      </c>
      <c r="N107" s="18">
        <f>N108+N112+N117+N119+N115</f>
        <v>0</v>
      </c>
      <c r="O107" s="53">
        <f>O108+O112+O117+O119+O115</f>
        <v>0</v>
      </c>
      <c r="P107" s="51"/>
      <c r="Q107" s="18"/>
      <c r="R107" s="18"/>
      <c r="S107" s="53"/>
      <c r="T107" s="51"/>
      <c r="U107" s="18"/>
      <c r="V107" s="18"/>
      <c r="W107" s="53"/>
      <c r="X107" s="51"/>
      <c r="Y107" s="18"/>
      <c r="Z107" s="18"/>
      <c r="AA107" s="53"/>
      <c r="AB107" s="51"/>
      <c r="AC107" s="18"/>
      <c r="AD107" s="18"/>
      <c r="AE107" s="53"/>
      <c r="AF107" s="51"/>
      <c r="AG107" s="18"/>
      <c r="AH107" s="18"/>
      <c r="AI107" s="53"/>
      <c r="AJ107" s="51"/>
      <c r="AK107" s="18"/>
      <c r="AL107" s="18"/>
      <c r="AM107" s="53"/>
    </row>
    <row r="108" spans="2:39" ht="33" hidden="1" customHeight="1" x14ac:dyDescent="0.25">
      <c r="B108" s="132" t="s">
        <v>102</v>
      </c>
      <c r="C108" s="170">
        <v>3120</v>
      </c>
      <c r="D108" s="291" t="s">
        <v>103</v>
      </c>
      <c r="E108" s="292"/>
      <c r="F108" s="171"/>
      <c r="G108" s="172"/>
      <c r="H108" s="151">
        <v>429500</v>
      </c>
      <c r="I108" s="151">
        <v>429500</v>
      </c>
      <c r="J108" s="151">
        <v>0</v>
      </c>
      <c r="K108" s="151">
        <v>0</v>
      </c>
      <c r="L108" s="245">
        <f t="shared" si="4"/>
        <v>429500</v>
      </c>
      <c r="M108" s="18">
        <f>M109+M110+M111</f>
        <v>429500</v>
      </c>
      <c r="N108" s="18">
        <f>N109+N110+N111</f>
        <v>0</v>
      </c>
      <c r="O108" s="53">
        <f>O109+O110+O111</f>
        <v>0</v>
      </c>
      <c r="P108" s="51"/>
      <c r="Q108" s="18"/>
      <c r="R108" s="18"/>
      <c r="S108" s="53"/>
      <c r="T108" s="51"/>
      <c r="U108" s="18"/>
      <c r="V108" s="18"/>
      <c r="W108" s="53"/>
      <c r="X108" s="51"/>
      <c r="Y108" s="18"/>
      <c r="Z108" s="18"/>
      <c r="AA108" s="53"/>
      <c r="AB108" s="51"/>
      <c r="AC108" s="18"/>
      <c r="AD108" s="18"/>
      <c r="AE108" s="53"/>
      <c r="AF108" s="51"/>
      <c r="AG108" s="18"/>
      <c r="AH108" s="18"/>
      <c r="AI108" s="53"/>
      <c r="AJ108" s="51"/>
      <c r="AK108" s="18"/>
      <c r="AL108" s="18"/>
      <c r="AM108" s="53"/>
    </row>
    <row r="109" spans="2:39" ht="67.5" hidden="1" customHeight="1" x14ac:dyDescent="0.25">
      <c r="B109" s="147" t="s">
        <v>28</v>
      </c>
      <c r="C109" s="147">
        <v>3121</v>
      </c>
      <c r="D109" s="147" t="s">
        <v>15</v>
      </c>
      <c r="E109" s="173" t="s">
        <v>211</v>
      </c>
      <c r="F109" s="174" t="s">
        <v>417</v>
      </c>
      <c r="G109" s="175" t="s">
        <v>412</v>
      </c>
      <c r="H109" s="151">
        <v>0</v>
      </c>
      <c r="I109" s="152"/>
      <c r="J109" s="152"/>
      <c r="K109" s="152"/>
      <c r="L109" s="245">
        <f t="shared" si="4"/>
        <v>0</v>
      </c>
      <c r="M109" s="19"/>
      <c r="N109" s="19"/>
      <c r="O109" s="52"/>
      <c r="P109" s="51"/>
      <c r="Q109" s="19"/>
      <c r="R109" s="19"/>
      <c r="S109" s="52"/>
      <c r="T109" s="51"/>
      <c r="U109" s="19"/>
      <c r="V109" s="19"/>
      <c r="W109" s="52"/>
      <c r="X109" s="51"/>
      <c r="Y109" s="19"/>
      <c r="Z109" s="19"/>
      <c r="AA109" s="52"/>
      <c r="AB109" s="51"/>
      <c r="AC109" s="19"/>
      <c r="AD109" s="19"/>
      <c r="AE109" s="52"/>
      <c r="AF109" s="51"/>
      <c r="AG109" s="19"/>
      <c r="AH109" s="19"/>
      <c r="AI109" s="52"/>
      <c r="AJ109" s="51"/>
      <c r="AK109" s="19"/>
      <c r="AL109" s="19"/>
      <c r="AM109" s="52"/>
    </row>
    <row r="110" spans="2:39" ht="69.75" hidden="1" customHeight="1" x14ac:dyDescent="0.25">
      <c r="B110" s="147" t="s">
        <v>29</v>
      </c>
      <c r="C110" s="148">
        <v>3122</v>
      </c>
      <c r="D110" s="176" t="s">
        <v>15</v>
      </c>
      <c r="E110" s="165" t="s">
        <v>33</v>
      </c>
      <c r="F110" s="174" t="s">
        <v>418</v>
      </c>
      <c r="G110" s="175" t="s">
        <v>412</v>
      </c>
      <c r="H110" s="151">
        <v>59500</v>
      </c>
      <c r="I110" s="152">
        <v>59500</v>
      </c>
      <c r="J110" s="152"/>
      <c r="K110" s="152"/>
      <c r="L110" s="245">
        <f t="shared" si="4"/>
        <v>59500</v>
      </c>
      <c r="M110" s="19">
        <v>59500</v>
      </c>
      <c r="N110" s="19"/>
      <c r="O110" s="52"/>
      <c r="P110" s="51"/>
      <c r="Q110" s="19"/>
      <c r="R110" s="19"/>
      <c r="S110" s="52"/>
      <c r="T110" s="51"/>
      <c r="U110" s="19"/>
      <c r="V110" s="19"/>
      <c r="W110" s="52"/>
      <c r="X110" s="51"/>
      <c r="Y110" s="19"/>
      <c r="Z110" s="19"/>
      <c r="AA110" s="52"/>
      <c r="AB110" s="51"/>
      <c r="AC110" s="19"/>
      <c r="AD110" s="19"/>
      <c r="AE110" s="52"/>
      <c r="AF110" s="51"/>
      <c r="AG110" s="19"/>
      <c r="AH110" s="19"/>
      <c r="AI110" s="52"/>
      <c r="AJ110" s="51"/>
      <c r="AK110" s="19"/>
      <c r="AL110" s="19"/>
      <c r="AM110" s="52"/>
    </row>
    <row r="111" spans="2:39" ht="68.25" hidden="1" customHeight="1" x14ac:dyDescent="0.25">
      <c r="B111" s="147" t="s">
        <v>30</v>
      </c>
      <c r="C111" s="148">
        <v>3123</v>
      </c>
      <c r="D111" s="176" t="s">
        <v>15</v>
      </c>
      <c r="E111" s="165" t="s">
        <v>34</v>
      </c>
      <c r="F111" s="174" t="s">
        <v>417</v>
      </c>
      <c r="G111" s="175" t="s">
        <v>412</v>
      </c>
      <c r="H111" s="151">
        <v>370000</v>
      </c>
      <c r="I111" s="152">
        <v>370000</v>
      </c>
      <c r="J111" s="152"/>
      <c r="K111" s="152"/>
      <c r="L111" s="245">
        <f t="shared" si="4"/>
        <v>370000</v>
      </c>
      <c r="M111" s="19">
        <v>370000</v>
      </c>
      <c r="N111" s="19"/>
      <c r="O111" s="52"/>
      <c r="P111" s="51"/>
      <c r="Q111" s="19"/>
      <c r="R111" s="19"/>
      <c r="S111" s="52"/>
      <c r="T111" s="51"/>
      <c r="U111" s="19"/>
      <c r="V111" s="19"/>
      <c r="W111" s="52"/>
      <c r="X111" s="51"/>
      <c r="Y111" s="19"/>
      <c r="Z111" s="19"/>
      <c r="AA111" s="52"/>
      <c r="AB111" s="51"/>
      <c r="AC111" s="19"/>
      <c r="AD111" s="19"/>
      <c r="AE111" s="52"/>
      <c r="AF111" s="51"/>
      <c r="AG111" s="19"/>
      <c r="AH111" s="19"/>
      <c r="AI111" s="52"/>
      <c r="AJ111" s="51"/>
      <c r="AK111" s="19"/>
      <c r="AL111" s="19"/>
      <c r="AM111" s="52"/>
    </row>
    <row r="112" spans="2:39" ht="26.25" hidden="1" customHeight="1" x14ac:dyDescent="0.25">
      <c r="B112" s="132" t="s">
        <v>104</v>
      </c>
      <c r="C112" s="122">
        <v>3130</v>
      </c>
      <c r="D112" s="309" t="s">
        <v>105</v>
      </c>
      <c r="E112" s="310"/>
      <c r="F112" s="177"/>
      <c r="G112" s="178"/>
      <c r="H112" s="151">
        <v>420000</v>
      </c>
      <c r="I112" s="151">
        <v>420000</v>
      </c>
      <c r="J112" s="151">
        <v>0</v>
      </c>
      <c r="K112" s="151">
        <v>0</v>
      </c>
      <c r="L112" s="245">
        <f t="shared" si="4"/>
        <v>420000</v>
      </c>
      <c r="M112" s="18">
        <f>M113+M114+M115</f>
        <v>420000</v>
      </c>
      <c r="N112" s="18">
        <f>N113+N114+N115</f>
        <v>0</v>
      </c>
      <c r="O112" s="53">
        <f>O113+O114+O115</f>
        <v>0</v>
      </c>
      <c r="P112" s="51"/>
      <c r="Q112" s="18"/>
      <c r="R112" s="18"/>
      <c r="S112" s="53"/>
      <c r="T112" s="51"/>
      <c r="U112" s="18"/>
      <c r="V112" s="18"/>
      <c r="W112" s="53"/>
      <c r="X112" s="51"/>
      <c r="Y112" s="18"/>
      <c r="Z112" s="18"/>
      <c r="AA112" s="53"/>
      <c r="AB112" s="51"/>
      <c r="AC112" s="18"/>
      <c r="AD112" s="18"/>
      <c r="AE112" s="53"/>
      <c r="AF112" s="51"/>
      <c r="AG112" s="18"/>
      <c r="AH112" s="18"/>
      <c r="AI112" s="53"/>
      <c r="AJ112" s="51"/>
      <c r="AK112" s="18"/>
      <c r="AL112" s="18"/>
      <c r="AM112" s="53"/>
    </row>
    <row r="113" spans="1:39" ht="41.4" hidden="1" x14ac:dyDescent="0.25">
      <c r="B113" s="147" t="s">
        <v>31</v>
      </c>
      <c r="C113" s="148">
        <v>3131</v>
      </c>
      <c r="D113" s="147" t="s">
        <v>15</v>
      </c>
      <c r="E113" s="165" t="s">
        <v>35</v>
      </c>
      <c r="F113" s="148" t="s">
        <v>366</v>
      </c>
      <c r="G113" s="148" t="s">
        <v>367</v>
      </c>
      <c r="H113" s="151">
        <v>255000</v>
      </c>
      <c r="I113" s="152">
        <v>255000</v>
      </c>
      <c r="J113" s="152"/>
      <c r="K113" s="151"/>
      <c r="L113" s="245">
        <f t="shared" si="4"/>
        <v>255000</v>
      </c>
      <c r="M113" s="19">
        <v>255000</v>
      </c>
      <c r="N113" s="19"/>
      <c r="O113" s="53"/>
      <c r="P113" s="51"/>
      <c r="Q113" s="19"/>
      <c r="R113" s="19"/>
      <c r="S113" s="53"/>
      <c r="T113" s="51"/>
      <c r="U113" s="19"/>
      <c r="V113" s="19"/>
      <c r="W113" s="53"/>
      <c r="X113" s="51"/>
      <c r="Y113" s="19"/>
      <c r="Z113" s="19"/>
      <c r="AA113" s="53"/>
      <c r="AB113" s="51"/>
      <c r="AC113" s="19"/>
      <c r="AD113" s="19"/>
      <c r="AE113" s="53"/>
      <c r="AF113" s="51"/>
      <c r="AG113" s="19"/>
      <c r="AH113" s="19"/>
      <c r="AI113" s="53"/>
      <c r="AJ113" s="51"/>
      <c r="AK113" s="19"/>
      <c r="AL113" s="19"/>
      <c r="AM113" s="53"/>
    </row>
    <row r="114" spans="1:39" ht="60" hidden="1" customHeight="1" x14ac:dyDescent="0.25">
      <c r="B114" s="147" t="s">
        <v>178</v>
      </c>
      <c r="C114" s="148">
        <v>3133</v>
      </c>
      <c r="D114" s="147" t="s">
        <v>15</v>
      </c>
      <c r="E114" s="165" t="s">
        <v>179</v>
      </c>
      <c r="F114" s="156" t="s">
        <v>203</v>
      </c>
      <c r="G114" s="148" t="s">
        <v>368</v>
      </c>
      <c r="H114" s="151">
        <v>0</v>
      </c>
      <c r="I114" s="152">
        <v>0</v>
      </c>
      <c r="J114" s="152"/>
      <c r="K114" s="151"/>
      <c r="L114" s="245">
        <f t="shared" si="4"/>
        <v>0</v>
      </c>
      <c r="M114" s="19">
        <f>1900980-1640000-260980</f>
        <v>0</v>
      </c>
      <c r="N114" s="19"/>
      <c r="O114" s="53"/>
      <c r="P114" s="51"/>
      <c r="Q114" s="19"/>
      <c r="R114" s="19"/>
      <c r="S114" s="53"/>
      <c r="T114" s="51"/>
      <c r="U114" s="19"/>
      <c r="V114" s="19"/>
      <c r="W114" s="53"/>
      <c r="X114" s="51"/>
      <c r="Y114" s="19"/>
      <c r="Z114" s="19"/>
      <c r="AA114" s="53"/>
      <c r="AB114" s="51"/>
      <c r="AC114" s="19"/>
      <c r="AD114" s="19"/>
      <c r="AE114" s="53"/>
      <c r="AF114" s="51"/>
      <c r="AG114" s="19"/>
      <c r="AH114" s="19"/>
      <c r="AI114" s="53"/>
      <c r="AJ114" s="51"/>
      <c r="AK114" s="19"/>
      <c r="AL114" s="19"/>
      <c r="AM114" s="53"/>
    </row>
    <row r="115" spans="1:39" ht="42.75" hidden="1" customHeight="1" x14ac:dyDescent="0.25">
      <c r="B115" s="147" t="s">
        <v>178</v>
      </c>
      <c r="C115" s="148">
        <v>3133</v>
      </c>
      <c r="D115" s="147" t="s">
        <v>15</v>
      </c>
      <c r="E115" s="165" t="s">
        <v>179</v>
      </c>
      <c r="F115" s="156" t="s">
        <v>403</v>
      </c>
      <c r="G115" s="148" t="s">
        <v>369</v>
      </c>
      <c r="H115" s="151">
        <v>165000</v>
      </c>
      <c r="I115" s="152">
        <v>165000</v>
      </c>
      <c r="J115" s="152"/>
      <c r="K115" s="151"/>
      <c r="L115" s="245">
        <f t="shared" si="4"/>
        <v>165000</v>
      </c>
      <c r="M115" s="19">
        <v>165000</v>
      </c>
      <c r="N115" s="19"/>
      <c r="O115" s="53"/>
      <c r="P115" s="51"/>
      <c r="Q115" s="19"/>
      <c r="R115" s="19"/>
      <c r="S115" s="53"/>
      <c r="T115" s="51"/>
      <c r="U115" s="19"/>
      <c r="V115" s="19"/>
      <c r="W115" s="53"/>
      <c r="X115" s="51"/>
      <c r="Y115" s="19"/>
      <c r="Z115" s="19"/>
      <c r="AA115" s="53"/>
      <c r="AB115" s="51"/>
      <c r="AC115" s="19"/>
      <c r="AD115" s="19"/>
      <c r="AE115" s="53"/>
      <c r="AF115" s="51"/>
      <c r="AG115" s="19"/>
      <c r="AH115" s="19"/>
      <c r="AI115" s="53"/>
      <c r="AJ115" s="51"/>
      <c r="AK115" s="19"/>
      <c r="AL115" s="19"/>
      <c r="AM115" s="53"/>
    </row>
    <row r="116" spans="1:39" ht="78.75" hidden="1" customHeight="1" x14ac:dyDescent="0.25">
      <c r="B116" s="147" t="s">
        <v>32</v>
      </c>
      <c r="C116" s="148">
        <v>3140</v>
      </c>
      <c r="D116" s="147" t="s">
        <v>15</v>
      </c>
      <c r="E116" s="165" t="s">
        <v>82</v>
      </c>
      <c r="F116" s="148" t="s">
        <v>204</v>
      </c>
      <c r="G116" s="148" t="s">
        <v>370</v>
      </c>
      <c r="H116" s="151">
        <v>0</v>
      </c>
      <c r="I116" s="152"/>
      <c r="J116" s="152"/>
      <c r="K116" s="151"/>
      <c r="L116" s="245">
        <f t="shared" si="4"/>
        <v>0</v>
      </c>
      <c r="M116" s="19"/>
      <c r="N116" s="19"/>
      <c r="O116" s="53"/>
      <c r="P116" s="51"/>
      <c r="Q116" s="19"/>
      <c r="R116" s="19"/>
      <c r="S116" s="53"/>
      <c r="T116" s="51"/>
      <c r="U116" s="19"/>
      <c r="V116" s="19"/>
      <c r="W116" s="53"/>
      <c r="X116" s="51"/>
      <c r="Y116" s="19"/>
      <c r="Z116" s="19"/>
      <c r="AA116" s="53"/>
      <c r="AB116" s="51"/>
      <c r="AC116" s="19"/>
      <c r="AD116" s="19"/>
      <c r="AE116" s="53"/>
      <c r="AF116" s="51"/>
      <c r="AG116" s="19"/>
      <c r="AH116" s="19"/>
      <c r="AI116" s="53"/>
      <c r="AJ116" s="51"/>
      <c r="AK116" s="19"/>
      <c r="AL116" s="19"/>
      <c r="AM116" s="53"/>
    </row>
    <row r="117" spans="1:39" ht="13.8" hidden="1" x14ac:dyDescent="0.25">
      <c r="B117" s="132" t="s">
        <v>114</v>
      </c>
      <c r="C117" s="122">
        <v>3190</v>
      </c>
      <c r="D117" s="309" t="s">
        <v>106</v>
      </c>
      <c r="E117" s="310"/>
      <c r="F117" s="122"/>
      <c r="G117" s="146"/>
      <c r="H117" s="151">
        <v>1040000</v>
      </c>
      <c r="I117" s="151">
        <v>1040000</v>
      </c>
      <c r="J117" s="151">
        <v>0</v>
      </c>
      <c r="K117" s="151">
        <v>0</v>
      </c>
      <c r="L117" s="245">
        <f t="shared" si="4"/>
        <v>1040000</v>
      </c>
      <c r="M117" s="18">
        <f>M118</f>
        <v>1040000</v>
      </c>
      <c r="N117" s="18">
        <f>N118</f>
        <v>0</v>
      </c>
      <c r="O117" s="53">
        <f>O118</f>
        <v>0</v>
      </c>
      <c r="P117" s="51"/>
      <c r="Q117" s="18"/>
      <c r="R117" s="18"/>
      <c r="S117" s="53"/>
      <c r="T117" s="51"/>
      <c r="U117" s="18"/>
      <c r="V117" s="18"/>
      <c r="W117" s="53"/>
      <c r="X117" s="51"/>
      <c r="Y117" s="18"/>
      <c r="Z117" s="18"/>
      <c r="AA117" s="53"/>
      <c r="AB117" s="51"/>
      <c r="AC117" s="18"/>
      <c r="AD117" s="18"/>
      <c r="AE117" s="53"/>
      <c r="AF117" s="51"/>
      <c r="AG117" s="18"/>
      <c r="AH117" s="18"/>
      <c r="AI117" s="53"/>
      <c r="AJ117" s="51"/>
      <c r="AK117" s="18"/>
      <c r="AL117" s="18"/>
      <c r="AM117" s="53"/>
    </row>
    <row r="118" spans="1:39" ht="60.75" hidden="1" customHeight="1" x14ac:dyDescent="0.25">
      <c r="B118" s="147" t="s">
        <v>115</v>
      </c>
      <c r="C118" s="148">
        <v>3192</v>
      </c>
      <c r="D118" s="147" t="s">
        <v>202</v>
      </c>
      <c r="E118" s="173" t="s">
        <v>212</v>
      </c>
      <c r="F118" s="156" t="s">
        <v>419</v>
      </c>
      <c r="G118" s="175" t="s">
        <v>413</v>
      </c>
      <c r="H118" s="151">
        <v>1040000</v>
      </c>
      <c r="I118" s="152">
        <v>1040000</v>
      </c>
      <c r="J118" s="152"/>
      <c r="K118" s="151"/>
      <c r="L118" s="245">
        <f t="shared" si="4"/>
        <v>1040000</v>
      </c>
      <c r="M118" s="19">
        <v>1040000</v>
      </c>
      <c r="N118" s="19"/>
      <c r="O118" s="53"/>
      <c r="P118" s="51"/>
      <c r="Q118" s="19"/>
      <c r="R118" s="19"/>
      <c r="S118" s="53"/>
      <c r="T118" s="51"/>
      <c r="U118" s="19"/>
      <c r="V118" s="19"/>
      <c r="W118" s="53"/>
      <c r="X118" s="51"/>
      <c r="Y118" s="19"/>
      <c r="Z118" s="19"/>
      <c r="AA118" s="53"/>
      <c r="AB118" s="51"/>
      <c r="AC118" s="19"/>
      <c r="AD118" s="19"/>
      <c r="AE118" s="53"/>
      <c r="AF118" s="51"/>
      <c r="AG118" s="19"/>
      <c r="AH118" s="19"/>
      <c r="AI118" s="53"/>
      <c r="AJ118" s="51"/>
      <c r="AK118" s="19"/>
      <c r="AL118" s="19"/>
      <c r="AM118" s="53"/>
    </row>
    <row r="119" spans="1:39" ht="20.25" hidden="1" customHeight="1" x14ac:dyDescent="0.25">
      <c r="B119" s="132" t="s">
        <v>147</v>
      </c>
      <c r="C119" s="122">
        <v>3240</v>
      </c>
      <c r="D119" s="291" t="s">
        <v>16</v>
      </c>
      <c r="E119" s="292"/>
      <c r="F119" s="156"/>
      <c r="G119" s="179"/>
      <c r="H119" s="151">
        <v>51380000</v>
      </c>
      <c r="I119" s="151">
        <v>51380000</v>
      </c>
      <c r="J119" s="151">
        <v>0</v>
      </c>
      <c r="K119" s="151">
        <v>0</v>
      </c>
      <c r="L119" s="245">
        <f t="shared" ref="L119:L125" si="6">M119+N119</f>
        <v>51380000</v>
      </c>
      <c r="M119" s="18">
        <f>M120+M121</f>
        <v>51380000</v>
      </c>
      <c r="N119" s="18">
        <f>N120+N121</f>
        <v>0</v>
      </c>
      <c r="O119" s="53">
        <f>O120+O121</f>
        <v>0</v>
      </c>
      <c r="P119" s="51"/>
      <c r="Q119" s="18"/>
      <c r="R119" s="18"/>
      <c r="S119" s="53"/>
      <c r="T119" s="51"/>
      <c r="U119" s="18"/>
      <c r="V119" s="18"/>
      <c r="W119" s="53"/>
      <c r="X119" s="51"/>
      <c r="Y119" s="18"/>
      <c r="Z119" s="18"/>
      <c r="AA119" s="53"/>
      <c r="AB119" s="51"/>
      <c r="AC119" s="18"/>
      <c r="AD119" s="18"/>
      <c r="AE119" s="53"/>
      <c r="AF119" s="51"/>
      <c r="AG119" s="18"/>
      <c r="AH119" s="18"/>
      <c r="AI119" s="53"/>
      <c r="AJ119" s="51"/>
      <c r="AK119" s="18"/>
      <c r="AL119" s="18"/>
      <c r="AM119" s="53"/>
    </row>
    <row r="120" spans="1:39" ht="93" hidden="1" customHeight="1" x14ac:dyDescent="0.25">
      <c r="B120" s="141" t="s">
        <v>116</v>
      </c>
      <c r="C120" s="142">
        <v>3242</v>
      </c>
      <c r="D120" s="141" t="s">
        <v>36</v>
      </c>
      <c r="E120" s="158" t="s">
        <v>117</v>
      </c>
      <c r="F120" s="156" t="s">
        <v>452</v>
      </c>
      <c r="G120" s="175" t="s">
        <v>414</v>
      </c>
      <c r="H120" s="151">
        <v>45617000</v>
      </c>
      <c r="I120" s="152">
        <v>45617000</v>
      </c>
      <c r="J120" s="152"/>
      <c r="K120" s="151"/>
      <c r="L120" s="245">
        <f t="shared" si="6"/>
        <v>45617000</v>
      </c>
      <c r="M120" s="19">
        <v>45617000</v>
      </c>
      <c r="N120" s="19"/>
      <c r="O120" s="53"/>
      <c r="P120" s="51"/>
      <c r="Q120" s="19"/>
      <c r="R120" s="19"/>
      <c r="S120" s="53"/>
      <c r="T120" s="51"/>
      <c r="U120" s="19"/>
      <c r="V120" s="19"/>
      <c r="W120" s="53"/>
      <c r="X120" s="51"/>
      <c r="Y120" s="19"/>
      <c r="Z120" s="19"/>
      <c r="AA120" s="53"/>
      <c r="AB120" s="51"/>
      <c r="AC120" s="19"/>
      <c r="AD120" s="19"/>
      <c r="AE120" s="53"/>
      <c r="AF120" s="51"/>
      <c r="AG120" s="19"/>
      <c r="AH120" s="19"/>
      <c r="AI120" s="53"/>
      <c r="AJ120" s="51"/>
      <c r="AK120" s="19"/>
      <c r="AL120" s="19"/>
      <c r="AM120" s="53"/>
    </row>
    <row r="121" spans="1:39" ht="72.75" hidden="1" customHeight="1" x14ac:dyDescent="0.25">
      <c r="B121" s="180" t="s">
        <v>116</v>
      </c>
      <c r="C121" s="181">
        <v>3242</v>
      </c>
      <c r="D121" s="182" t="s">
        <v>36</v>
      </c>
      <c r="E121" s="183" t="s">
        <v>117</v>
      </c>
      <c r="F121" s="148" t="s">
        <v>419</v>
      </c>
      <c r="G121" s="175" t="s">
        <v>453</v>
      </c>
      <c r="H121" s="151">
        <v>5763000</v>
      </c>
      <c r="I121" s="152">
        <v>5763000</v>
      </c>
      <c r="J121" s="152"/>
      <c r="K121" s="151"/>
      <c r="L121" s="245">
        <f t="shared" si="6"/>
        <v>5763000</v>
      </c>
      <c r="M121" s="19">
        <v>5763000</v>
      </c>
      <c r="N121" s="19"/>
      <c r="O121" s="53"/>
      <c r="P121" s="51"/>
      <c r="Q121" s="19"/>
      <c r="R121" s="19"/>
      <c r="S121" s="53"/>
      <c r="T121" s="51"/>
      <c r="U121" s="19"/>
      <c r="V121" s="19"/>
      <c r="W121" s="53"/>
      <c r="X121" s="51"/>
      <c r="Y121" s="19"/>
      <c r="Z121" s="19"/>
      <c r="AA121" s="53"/>
      <c r="AB121" s="51"/>
      <c r="AC121" s="19"/>
      <c r="AD121" s="19"/>
      <c r="AE121" s="53"/>
      <c r="AF121" s="51"/>
      <c r="AG121" s="19"/>
      <c r="AH121" s="19"/>
      <c r="AI121" s="53"/>
      <c r="AJ121" s="51"/>
      <c r="AK121" s="19"/>
      <c r="AL121" s="19"/>
      <c r="AM121" s="53"/>
    </row>
    <row r="122" spans="1:39" ht="40.5" hidden="1" customHeight="1" x14ac:dyDescent="0.25">
      <c r="B122" s="122">
        <v>1010000</v>
      </c>
      <c r="C122" s="301" t="s">
        <v>12</v>
      </c>
      <c r="D122" s="302"/>
      <c r="E122" s="303"/>
      <c r="F122" s="122"/>
      <c r="G122" s="122"/>
      <c r="H122" s="167">
        <v>721000</v>
      </c>
      <c r="I122" s="167">
        <v>721000</v>
      </c>
      <c r="J122" s="167">
        <v>0</v>
      </c>
      <c r="K122" s="167">
        <v>0</v>
      </c>
      <c r="L122" s="251">
        <f t="shared" si="6"/>
        <v>721000</v>
      </c>
      <c r="M122" s="25">
        <f>M123</f>
        <v>721000</v>
      </c>
      <c r="N122" s="25">
        <f t="shared" ref="N122:O124" si="7">N123</f>
        <v>0</v>
      </c>
      <c r="O122" s="61">
        <f t="shared" si="7"/>
        <v>0</v>
      </c>
      <c r="P122" s="60"/>
      <c r="Q122" s="25"/>
      <c r="R122" s="25"/>
      <c r="S122" s="61"/>
      <c r="T122" s="60"/>
      <c r="U122" s="25"/>
      <c r="V122" s="25"/>
      <c r="W122" s="61"/>
      <c r="X122" s="60"/>
      <c r="Y122" s="25"/>
      <c r="Z122" s="25"/>
      <c r="AA122" s="61"/>
      <c r="AB122" s="60"/>
      <c r="AC122" s="25"/>
      <c r="AD122" s="25"/>
      <c r="AE122" s="61"/>
      <c r="AF122" s="60"/>
      <c r="AG122" s="25"/>
      <c r="AH122" s="25"/>
      <c r="AI122" s="61"/>
      <c r="AJ122" s="60"/>
      <c r="AK122" s="25"/>
      <c r="AL122" s="25"/>
      <c r="AM122" s="61"/>
    </row>
    <row r="123" spans="1:39" ht="40.5" hidden="1" customHeight="1" x14ac:dyDescent="0.25">
      <c r="B123" s="168">
        <v>1014000</v>
      </c>
      <c r="C123" s="306" t="s">
        <v>12</v>
      </c>
      <c r="D123" s="307"/>
      <c r="E123" s="308"/>
      <c r="F123" s="168"/>
      <c r="G123" s="168"/>
      <c r="H123" s="169">
        <v>721000</v>
      </c>
      <c r="I123" s="169">
        <v>721000</v>
      </c>
      <c r="J123" s="169">
        <v>0</v>
      </c>
      <c r="K123" s="169">
        <v>0</v>
      </c>
      <c r="L123" s="252">
        <f t="shared" si="6"/>
        <v>721000</v>
      </c>
      <c r="M123" s="26">
        <f>M124</f>
        <v>721000</v>
      </c>
      <c r="N123" s="26">
        <f t="shared" si="7"/>
        <v>0</v>
      </c>
      <c r="O123" s="63">
        <f t="shared" si="7"/>
        <v>0</v>
      </c>
      <c r="P123" s="62"/>
      <c r="Q123" s="26"/>
      <c r="R123" s="26"/>
      <c r="S123" s="63"/>
      <c r="T123" s="62"/>
      <c r="U123" s="26"/>
      <c r="V123" s="26"/>
      <c r="W123" s="63"/>
      <c r="X123" s="62"/>
      <c r="Y123" s="26"/>
      <c r="Z123" s="26"/>
      <c r="AA123" s="63"/>
      <c r="AB123" s="62"/>
      <c r="AC123" s="26"/>
      <c r="AD123" s="26"/>
      <c r="AE123" s="63"/>
      <c r="AF123" s="62"/>
      <c r="AG123" s="26"/>
      <c r="AH123" s="26"/>
      <c r="AI123" s="63"/>
      <c r="AJ123" s="62"/>
      <c r="AK123" s="26"/>
      <c r="AL123" s="26"/>
      <c r="AM123" s="63"/>
    </row>
    <row r="124" spans="1:39" ht="13.8" hidden="1" x14ac:dyDescent="0.25">
      <c r="B124" s="123">
        <v>1014080</v>
      </c>
      <c r="C124" s="148">
        <v>4080</v>
      </c>
      <c r="D124" s="147" t="s">
        <v>37</v>
      </c>
      <c r="E124" s="165" t="s">
        <v>38</v>
      </c>
      <c r="F124" s="156"/>
      <c r="G124" s="157"/>
      <c r="H124" s="151">
        <v>721000</v>
      </c>
      <c r="I124" s="151">
        <v>721000</v>
      </c>
      <c r="J124" s="151">
        <v>0</v>
      </c>
      <c r="K124" s="151">
        <v>0</v>
      </c>
      <c r="L124" s="245">
        <f t="shared" si="6"/>
        <v>721000</v>
      </c>
      <c r="M124" s="18">
        <f>M125</f>
        <v>721000</v>
      </c>
      <c r="N124" s="18">
        <f t="shared" si="7"/>
        <v>0</v>
      </c>
      <c r="O124" s="53">
        <f t="shared" si="7"/>
        <v>0</v>
      </c>
      <c r="P124" s="51"/>
      <c r="Q124" s="18"/>
      <c r="R124" s="18"/>
      <c r="S124" s="53"/>
      <c r="T124" s="51"/>
      <c r="U124" s="18"/>
      <c r="V124" s="18"/>
      <c r="W124" s="53"/>
      <c r="X124" s="51"/>
      <c r="Y124" s="18"/>
      <c r="Z124" s="18"/>
      <c r="AA124" s="53"/>
      <c r="AB124" s="51"/>
      <c r="AC124" s="18"/>
      <c r="AD124" s="18"/>
      <c r="AE124" s="53"/>
      <c r="AF124" s="51"/>
      <c r="AG124" s="18"/>
      <c r="AH124" s="18"/>
      <c r="AI124" s="53"/>
      <c r="AJ124" s="51"/>
      <c r="AK124" s="18"/>
      <c r="AL124" s="18"/>
      <c r="AM124" s="53"/>
    </row>
    <row r="125" spans="1:39" ht="96" hidden="1" customHeight="1" x14ac:dyDescent="0.25">
      <c r="B125" s="184" t="s">
        <v>118</v>
      </c>
      <c r="C125" s="185">
        <v>4082</v>
      </c>
      <c r="D125" s="184" t="s">
        <v>240</v>
      </c>
      <c r="E125" s="186" t="s">
        <v>119</v>
      </c>
      <c r="F125" s="187" t="s">
        <v>235</v>
      </c>
      <c r="G125" s="188" t="s">
        <v>237</v>
      </c>
      <c r="H125" s="189">
        <v>721000</v>
      </c>
      <c r="I125" s="190">
        <v>721000</v>
      </c>
      <c r="J125" s="151"/>
      <c r="K125" s="151"/>
      <c r="L125" s="253">
        <f t="shared" si="6"/>
        <v>721000</v>
      </c>
      <c r="M125" s="27">
        <v>721000</v>
      </c>
      <c r="N125" s="18"/>
      <c r="O125" s="53"/>
      <c r="P125" s="64"/>
      <c r="Q125" s="27"/>
      <c r="R125" s="18"/>
      <c r="S125" s="53"/>
      <c r="T125" s="64"/>
      <c r="U125" s="27"/>
      <c r="V125" s="18"/>
      <c r="W125" s="53"/>
      <c r="X125" s="64"/>
      <c r="Y125" s="27"/>
      <c r="Z125" s="18"/>
      <c r="AA125" s="53"/>
      <c r="AB125" s="64"/>
      <c r="AC125" s="27"/>
      <c r="AD125" s="18"/>
      <c r="AE125" s="53"/>
      <c r="AF125" s="64"/>
      <c r="AG125" s="27"/>
      <c r="AH125" s="18"/>
      <c r="AI125" s="53"/>
      <c r="AJ125" s="64"/>
      <c r="AK125" s="27"/>
      <c r="AL125" s="18"/>
      <c r="AM125" s="53"/>
    </row>
    <row r="126" spans="1:39" ht="15" hidden="1" customHeight="1" x14ac:dyDescent="0.25">
      <c r="A126" s="28"/>
      <c r="B126" s="141"/>
      <c r="C126" s="142"/>
      <c r="D126" s="141"/>
      <c r="E126" s="143"/>
      <c r="F126" s="156"/>
      <c r="G126" s="157"/>
      <c r="H126" s="151"/>
      <c r="I126" s="152"/>
      <c r="J126" s="151"/>
      <c r="K126" s="151"/>
      <c r="L126" s="245"/>
      <c r="M126" s="19"/>
      <c r="N126" s="18"/>
      <c r="O126" s="53"/>
      <c r="P126" s="51"/>
      <c r="Q126" s="19"/>
      <c r="R126" s="18"/>
      <c r="S126" s="53"/>
      <c r="T126" s="51"/>
      <c r="U126" s="19"/>
      <c r="V126" s="18"/>
      <c r="W126" s="53"/>
      <c r="X126" s="51"/>
      <c r="Y126" s="19"/>
      <c r="Z126" s="18"/>
      <c r="AA126" s="53"/>
      <c r="AB126" s="51"/>
      <c r="AC126" s="19"/>
      <c r="AD126" s="18"/>
      <c r="AE126" s="53"/>
      <c r="AF126" s="51"/>
      <c r="AG126" s="19"/>
      <c r="AH126" s="18"/>
      <c r="AI126" s="53"/>
      <c r="AJ126" s="51"/>
      <c r="AK126" s="19"/>
      <c r="AL126" s="18"/>
      <c r="AM126" s="53"/>
    </row>
    <row r="127" spans="1:39" ht="15" hidden="1" customHeight="1" x14ac:dyDescent="0.25">
      <c r="A127" s="28"/>
      <c r="B127" s="141"/>
      <c r="C127" s="142"/>
      <c r="D127" s="141"/>
      <c r="E127" s="143"/>
      <c r="F127" s="156"/>
      <c r="G127" s="157"/>
      <c r="H127" s="151"/>
      <c r="I127" s="152"/>
      <c r="J127" s="151"/>
      <c r="K127" s="151"/>
      <c r="L127" s="245"/>
      <c r="M127" s="19"/>
      <c r="N127" s="18"/>
      <c r="O127" s="53"/>
      <c r="P127" s="51"/>
      <c r="Q127" s="19"/>
      <c r="R127" s="18"/>
      <c r="S127" s="53"/>
      <c r="T127" s="51"/>
      <c r="U127" s="19"/>
      <c r="V127" s="18"/>
      <c r="W127" s="53"/>
      <c r="X127" s="51"/>
      <c r="Y127" s="19"/>
      <c r="Z127" s="18"/>
      <c r="AA127" s="53"/>
      <c r="AB127" s="51"/>
      <c r="AC127" s="19"/>
      <c r="AD127" s="18"/>
      <c r="AE127" s="53"/>
      <c r="AF127" s="51"/>
      <c r="AG127" s="19"/>
      <c r="AH127" s="18"/>
      <c r="AI127" s="53"/>
      <c r="AJ127" s="51"/>
      <c r="AK127" s="19"/>
      <c r="AL127" s="18"/>
      <c r="AM127" s="53"/>
    </row>
    <row r="128" spans="1:39" ht="15" hidden="1" customHeight="1" x14ac:dyDescent="0.25">
      <c r="A128" s="28"/>
      <c r="B128" s="141"/>
      <c r="C128" s="142"/>
      <c r="D128" s="141"/>
      <c r="E128" s="143"/>
      <c r="F128" s="156"/>
      <c r="G128" s="157"/>
      <c r="H128" s="151"/>
      <c r="I128" s="152"/>
      <c r="J128" s="151"/>
      <c r="K128" s="151"/>
      <c r="L128" s="245"/>
      <c r="M128" s="19"/>
      <c r="N128" s="18"/>
      <c r="O128" s="53"/>
      <c r="P128" s="51"/>
      <c r="Q128" s="19"/>
      <c r="R128" s="18"/>
      <c r="S128" s="53"/>
      <c r="T128" s="51"/>
      <c r="U128" s="19"/>
      <c r="V128" s="18"/>
      <c r="W128" s="53"/>
      <c r="X128" s="51"/>
      <c r="Y128" s="19"/>
      <c r="Z128" s="18"/>
      <c r="AA128" s="53"/>
      <c r="AB128" s="51"/>
      <c r="AC128" s="19"/>
      <c r="AD128" s="18"/>
      <c r="AE128" s="53"/>
      <c r="AF128" s="51"/>
      <c r="AG128" s="19"/>
      <c r="AH128" s="18"/>
      <c r="AI128" s="53"/>
      <c r="AJ128" s="51"/>
      <c r="AK128" s="19"/>
      <c r="AL128" s="18"/>
      <c r="AM128" s="53"/>
    </row>
    <row r="129" spans="1:39" ht="15" hidden="1" customHeight="1" x14ac:dyDescent="0.25">
      <c r="A129" s="28"/>
      <c r="B129" s="141"/>
      <c r="C129" s="142"/>
      <c r="D129" s="141"/>
      <c r="E129" s="143"/>
      <c r="F129" s="156"/>
      <c r="G129" s="157"/>
      <c r="H129" s="151"/>
      <c r="I129" s="152"/>
      <c r="J129" s="151"/>
      <c r="K129" s="151"/>
      <c r="L129" s="245"/>
      <c r="M129" s="19"/>
      <c r="N129" s="18"/>
      <c r="O129" s="53"/>
      <c r="P129" s="51"/>
      <c r="Q129" s="19"/>
      <c r="R129" s="18"/>
      <c r="S129" s="53"/>
      <c r="T129" s="51"/>
      <c r="U129" s="19"/>
      <c r="V129" s="18"/>
      <c r="W129" s="53"/>
      <c r="X129" s="51"/>
      <c r="Y129" s="19"/>
      <c r="Z129" s="18"/>
      <c r="AA129" s="53"/>
      <c r="AB129" s="51"/>
      <c r="AC129" s="19"/>
      <c r="AD129" s="18"/>
      <c r="AE129" s="53"/>
      <c r="AF129" s="51"/>
      <c r="AG129" s="19"/>
      <c r="AH129" s="18"/>
      <c r="AI129" s="53"/>
      <c r="AJ129" s="51"/>
      <c r="AK129" s="19"/>
      <c r="AL129" s="18"/>
      <c r="AM129" s="53"/>
    </row>
    <row r="130" spans="1:39" ht="15" hidden="1" customHeight="1" x14ac:dyDescent="0.25">
      <c r="A130" s="28"/>
      <c r="B130" s="141"/>
      <c r="C130" s="142"/>
      <c r="D130" s="141"/>
      <c r="E130" s="143"/>
      <c r="F130" s="156"/>
      <c r="G130" s="157"/>
      <c r="H130" s="151"/>
      <c r="I130" s="152"/>
      <c r="J130" s="151"/>
      <c r="K130" s="151"/>
      <c r="L130" s="245"/>
      <c r="M130" s="19"/>
      <c r="N130" s="18"/>
      <c r="O130" s="53"/>
      <c r="P130" s="51"/>
      <c r="Q130" s="19"/>
      <c r="R130" s="18"/>
      <c r="S130" s="53"/>
      <c r="T130" s="51"/>
      <c r="U130" s="19"/>
      <c r="V130" s="18"/>
      <c r="W130" s="53"/>
      <c r="X130" s="51"/>
      <c r="Y130" s="19"/>
      <c r="Z130" s="18"/>
      <c r="AA130" s="53"/>
      <c r="AB130" s="51"/>
      <c r="AC130" s="19"/>
      <c r="AD130" s="18"/>
      <c r="AE130" s="53"/>
      <c r="AF130" s="51"/>
      <c r="AG130" s="19"/>
      <c r="AH130" s="18"/>
      <c r="AI130" s="53"/>
      <c r="AJ130" s="51"/>
      <c r="AK130" s="19"/>
      <c r="AL130" s="18"/>
      <c r="AM130" s="53"/>
    </row>
    <row r="131" spans="1:39" ht="15" hidden="1" customHeight="1" x14ac:dyDescent="0.25">
      <c r="A131" s="28"/>
      <c r="B131" s="141"/>
      <c r="C131" s="142"/>
      <c r="D131" s="141"/>
      <c r="E131" s="143"/>
      <c r="F131" s="156"/>
      <c r="G131" s="157"/>
      <c r="H131" s="151"/>
      <c r="I131" s="152"/>
      <c r="J131" s="151"/>
      <c r="K131" s="151"/>
      <c r="L131" s="245"/>
      <c r="M131" s="19"/>
      <c r="N131" s="18"/>
      <c r="O131" s="53"/>
      <c r="P131" s="51"/>
      <c r="Q131" s="19"/>
      <c r="R131" s="18"/>
      <c r="S131" s="53"/>
      <c r="T131" s="51"/>
      <c r="U131" s="19"/>
      <c r="V131" s="18"/>
      <c r="W131" s="53"/>
      <c r="X131" s="51"/>
      <c r="Y131" s="19"/>
      <c r="Z131" s="18"/>
      <c r="AA131" s="53"/>
      <c r="AB131" s="51"/>
      <c r="AC131" s="19"/>
      <c r="AD131" s="18"/>
      <c r="AE131" s="53"/>
      <c r="AF131" s="51"/>
      <c r="AG131" s="19"/>
      <c r="AH131" s="18"/>
      <c r="AI131" s="53"/>
      <c r="AJ131" s="51"/>
      <c r="AK131" s="19"/>
      <c r="AL131" s="18"/>
      <c r="AM131" s="53"/>
    </row>
    <row r="132" spans="1:39" ht="15" hidden="1" customHeight="1" x14ac:dyDescent="0.25">
      <c r="A132" s="28"/>
      <c r="B132" s="141"/>
      <c r="C132" s="142"/>
      <c r="D132" s="141"/>
      <c r="E132" s="143"/>
      <c r="F132" s="156"/>
      <c r="G132" s="157"/>
      <c r="H132" s="151"/>
      <c r="I132" s="152"/>
      <c r="J132" s="151"/>
      <c r="K132" s="151"/>
      <c r="L132" s="245"/>
      <c r="M132" s="19"/>
      <c r="N132" s="18"/>
      <c r="O132" s="53"/>
      <c r="P132" s="51"/>
      <c r="Q132" s="19"/>
      <c r="R132" s="18"/>
      <c r="S132" s="53"/>
      <c r="T132" s="51"/>
      <c r="U132" s="19"/>
      <c r="V132" s="18"/>
      <c r="W132" s="53"/>
      <c r="X132" s="51"/>
      <c r="Y132" s="19"/>
      <c r="Z132" s="18"/>
      <c r="AA132" s="53"/>
      <c r="AB132" s="51"/>
      <c r="AC132" s="19"/>
      <c r="AD132" s="18"/>
      <c r="AE132" s="53"/>
      <c r="AF132" s="51"/>
      <c r="AG132" s="19"/>
      <c r="AH132" s="18"/>
      <c r="AI132" s="53"/>
      <c r="AJ132" s="51"/>
      <c r="AK132" s="19"/>
      <c r="AL132" s="18"/>
      <c r="AM132" s="53"/>
    </row>
    <row r="133" spans="1:39" ht="15" hidden="1" customHeight="1" x14ac:dyDescent="0.25">
      <c r="A133" s="28"/>
      <c r="B133" s="141"/>
      <c r="C133" s="142"/>
      <c r="D133" s="141"/>
      <c r="E133" s="143"/>
      <c r="F133" s="156"/>
      <c r="G133" s="157"/>
      <c r="H133" s="151"/>
      <c r="I133" s="152"/>
      <c r="J133" s="151"/>
      <c r="K133" s="151"/>
      <c r="L133" s="245"/>
      <c r="M133" s="19"/>
      <c r="N133" s="18"/>
      <c r="O133" s="53"/>
      <c r="P133" s="51"/>
      <c r="Q133" s="19"/>
      <c r="R133" s="18"/>
      <c r="S133" s="53"/>
      <c r="T133" s="51"/>
      <c r="U133" s="19"/>
      <c r="V133" s="18"/>
      <c r="W133" s="53"/>
      <c r="X133" s="51"/>
      <c r="Y133" s="19"/>
      <c r="Z133" s="18"/>
      <c r="AA133" s="53"/>
      <c r="AB133" s="51"/>
      <c r="AC133" s="19"/>
      <c r="AD133" s="18"/>
      <c r="AE133" s="53"/>
      <c r="AF133" s="51"/>
      <c r="AG133" s="19"/>
      <c r="AH133" s="18"/>
      <c r="AI133" s="53"/>
      <c r="AJ133" s="51"/>
      <c r="AK133" s="19"/>
      <c r="AL133" s="18"/>
      <c r="AM133" s="53"/>
    </row>
    <row r="134" spans="1:39" ht="15" hidden="1" customHeight="1" x14ac:dyDescent="0.25">
      <c r="A134" s="28"/>
      <c r="B134" s="141"/>
      <c r="C134" s="142"/>
      <c r="D134" s="141"/>
      <c r="E134" s="143"/>
      <c r="F134" s="156"/>
      <c r="G134" s="157"/>
      <c r="H134" s="151"/>
      <c r="I134" s="152"/>
      <c r="J134" s="151"/>
      <c r="K134" s="151"/>
      <c r="L134" s="245"/>
      <c r="M134" s="19"/>
      <c r="N134" s="18"/>
      <c r="O134" s="53"/>
      <c r="P134" s="51"/>
      <c r="Q134" s="19"/>
      <c r="R134" s="18"/>
      <c r="S134" s="53"/>
      <c r="T134" s="51"/>
      <c r="U134" s="19"/>
      <c r="V134" s="18"/>
      <c r="W134" s="53"/>
      <c r="X134" s="51"/>
      <c r="Y134" s="19"/>
      <c r="Z134" s="18"/>
      <c r="AA134" s="53"/>
      <c r="AB134" s="51"/>
      <c r="AC134" s="19"/>
      <c r="AD134" s="18"/>
      <c r="AE134" s="53"/>
      <c r="AF134" s="51"/>
      <c r="AG134" s="19"/>
      <c r="AH134" s="18"/>
      <c r="AI134" s="53"/>
      <c r="AJ134" s="51"/>
      <c r="AK134" s="19"/>
      <c r="AL134" s="18"/>
      <c r="AM134" s="53"/>
    </row>
    <row r="135" spans="1:39" ht="15" hidden="1" customHeight="1" x14ac:dyDescent="0.25">
      <c r="A135" s="28"/>
      <c r="B135" s="141"/>
      <c r="C135" s="142"/>
      <c r="D135" s="141"/>
      <c r="E135" s="143"/>
      <c r="F135" s="156"/>
      <c r="G135" s="157"/>
      <c r="H135" s="151"/>
      <c r="I135" s="152"/>
      <c r="J135" s="151"/>
      <c r="K135" s="151"/>
      <c r="L135" s="245"/>
      <c r="M135" s="19"/>
      <c r="N135" s="18"/>
      <c r="O135" s="53"/>
      <c r="P135" s="51"/>
      <c r="Q135" s="19"/>
      <c r="R135" s="18"/>
      <c r="S135" s="53"/>
      <c r="T135" s="51"/>
      <c r="U135" s="19"/>
      <c r="V135" s="18"/>
      <c r="W135" s="53"/>
      <c r="X135" s="51"/>
      <c r="Y135" s="19"/>
      <c r="Z135" s="18"/>
      <c r="AA135" s="53"/>
      <c r="AB135" s="51"/>
      <c r="AC135" s="19"/>
      <c r="AD135" s="18"/>
      <c r="AE135" s="53"/>
      <c r="AF135" s="51"/>
      <c r="AG135" s="19"/>
      <c r="AH135" s="18"/>
      <c r="AI135" s="53"/>
      <c r="AJ135" s="51"/>
      <c r="AK135" s="19"/>
      <c r="AL135" s="18"/>
      <c r="AM135" s="53"/>
    </row>
    <row r="136" spans="1:39" ht="15" hidden="1" customHeight="1" x14ac:dyDescent="0.25">
      <c r="A136" s="28"/>
      <c r="B136" s="141"/>
      <c r="C136" s="142"/>
      <c r="D136" s="141"/>
      <c r="E136" s="143"/>
      <c r="F136" s="156"/>
      <c r="G136" s="157"/>
      <c r="H136" s="151"/>
      <c r="I136" s="152"/>
      <c r="J136" s="151"/>
      <c r="K136" s="151"/>
      <c r="L136" s="245"/>
      <c r="M136" s="19"/>
      <c r="N136" s="18"/>
      <c r="O136" s="53"/>
      <c r="P136" s="51"/>
      <c r="Q136" s="19"/>
      <c r="R136" s="18"/>
      <c r="S136" s="53"/>
      <c r="T136" s="51"/>
      <c r="U136" s="19"/>
      <c r="V136" s="18"/>
      <c r="W136" s="53"/>
      <c r="X136" s="51"/>
      <c r="Y136" s="19"/>
      <c r="Z136" s="18"/>
      <c r="AA136" s="53"/>
      <c r="AB136" s="51"/>
      <c r="AC136" s="19"/>
      <c r="AD136" s="18"/>
      <c r="AE136" s="53"/>
      <c r="AF136" s="51"/>
      <c r="AG136" s="19"/>
      <c r="AH136" s="18"/>
      <c r="AI136" s="53"/>
      <c r="AJ136" s="51"/>
      <c r="AK136" s="19"/>
      <c r="AL136" s="18"/>
      <c r="AM136" s="53"/>
    </row>
    <row r="137" spans="1:39" ht="15" hidden="1" customHeight="1" x14ac:dyDescent="0.25">
      <c r="A137" s="28"/>
      <c r="B137" s="141"/>
      <c r="C137" s="142"/>
      <c r="D137" s="141"/>
      <c r="E137" s="143"/>
      <c r="F137" s="156"/>
      <c r="G137" s="157"/>
      <c r="H137" s="151"/>
      <c r="I137" s="152"/>
      <c r="J137" s="151"/>
      <c r="K137" s="151"/>
      <c r="L137" s="245"/>
      <c r="M137" s="19"/>
      <c r="N137" s="18"/>
      <c r="O137" s="53"/>
      <c r="P137" s="51"/>
      <c r="Q137" s="19"/>
      <c r="R137" s="18"/>
      <c r="S137" s="53"/>
      <c r="T137" s="51"/>
      <c r="U137" s="19"/>
      <c r="V137" s="18"/>
      <c r="W137" s="53"/>
      <c r="X137" s="51"/>
      <c r="Y137" s="19"/>
      <c r="Z137" s="18"/>
      <c r="AA137" s="53"/>
      <c r="AB137" s="51"/>
      <c r="AC137" s="19"/>
      <c r="AD137" s="18"/>
      <c r="AE137" s="53"/>
      <c r="AF137" s="51"/>
      <c r="AG137" s="19"/>
      <c r="AH137" s="18"/>
      <c r="AI137" s="53"/>
      <c r="AJ137" s="51"/>
      <c r="AK137" s="19"/>
      <c r="AL137" s="18"/>
      <c r="AM137" s="53"/>
    </row>
    <row r="138" spans="1:39" ht="15" hidden="1" customHeight="1" x14ac:dyDescent="0.25">
      <c r="A138" s="28"/>
      <c r="B138" s="141"/>
      <c r="C138" s="142"/>
      <c r="D138" s="141"/>
      <c r="E138" s="143"/>
      <c r="F138" s="156"/>
      <c r="G138" s="157"/>
      <c r="H138" s="151"/>
      <c r="I138" s="152"/>
      <c r="J138" s="151"/>
      <c r="K138" s="151"/>
      <c r="L138" s="245"/>
      <c r="M138" s="19"/>
      <c r="N138" s="18"/>
      <c r="O138" s="53"/>
      <c r="P138" s="51"/>
      <c r="Q138" s="19"/>
      <c r="R138" s="18"/>
      <c r="S138" s="53"/>
      <c r="T138" s="51"/>
      <c r="U138" s="19"/>
      <c r="V138" s="18"/>
      <c r="W138" s="53"/>
      <c r="X138" s="51"/>
      <c r="Y138" s="19"/>
      <c r="Z138" s="18"/>
      <c r="AA138" s="53"/>
      <c r="AB138" s="51"/>
      <c r="AC138" s="19"/>
      <c r="AD138" s="18"/>
      <c r="AE138" s="53"/>
      <c r="AF138" s="51"/>
      <c r="AG138" s="19"/>
      <c r="AH138" s="18"/>
      <c r="AI138" s="53"/>
      <c r="AJ138" s="51"/>
      <c r="AK138" s="19"/>
      <c r="AL138" s="18"/>
      <c r="AM138" s="53"/>
    </row>
    <row r="139" spans="1:39" ht="15" hidden="1" customHeight="1" x14ac:dyDescent="0.25">
      <c r="A139" s="28"/>
      <c r="B139" s="141"/>
      <c r="C139" s="142"/>
      <c r="D139" s="141"/>
      <c r="E139" s="143"/>
      <c r="F139" s="156"/>
      <c r="G139" s="157"/>
      <c r="H139" s="151"/>
      <c r="I139" s="152"/>
      <c r="J139" s="151"/>
      <c r="K139" s="151"/>
      <c r="L139" s="245"/>
      <c r="M139" s="19"/>
      <c r="N139" s="18"/>
      <c r="O139" s="53"/>
      <c r="P139" s="51"/>
      <c r="Q139" s="19"/>
      <c r="R139" s="18"/>
      <c r="S139" s="53"/>
      <c r="T139" s="51"/>
      <c r="U139" s="19"/>
      <c r="V139" s="18"/>
      <c r="W139" s="53"/>
      <c r="X139" s="51"/>
      <c r="Y139" s="19"/>
      <c r="Z139" s="18"/>
      <c r="AA139" s="53"/>
      <c r="AB139" s="51"/>
      <c r="AC139" s="19"/>
      <c r="AD139" s="18"/>
      <c r="AE139" s="53"/>
      <c r="AF139" s="51"/>
      <c r="AG139" s="19"/>
      <c r="AH139" s="18"/>
      <c r="AI139" s="53"/>
      <c r="AJ139" s="51"/>
      <c r="AK139" s="19"/>
      <c r="AL139" s="18"/>
      <c r="AM139" s="53"/>
    </row>
    <row r="140" spans="1:39" ht="15" hidden="1" customHeight="1" x14ac:dyDescent="0.25">
      <c r="A140" s="28"/>
      <c r="B140" s="141"/>
      <c r="C140" s="142"/>
      <c r="D140" s="141"/>
      <c r="E140" s="143"/>
      <c r="F140" s="156"/>
      <c r="G140" s="157"/>
      <c r="H140" s="151"/>
      <c r="I140" s="152"/>
      <c r="J140" s="151"/>
      <c r="K140" s="151"/>
      <c r="L140" s="245"/>
      <c r="M140" s="19"/>
      <c r="N140" s="18"/>
      <c r="O140" s="53"/>
      <c r="P140" s="51"/>
      <c r="Q140" s="19"/>
      <c r="R140" s="18"/>
      <c r="S140" s="53"/>
      <c r="T140" s="51"/>
      <c r="U140" s="19"/>
      <c r="V140" s="18"/>
      <c r="W140" s="53"/>
      <c r="X140" s="51"/>
      <c r="Y140" s="19"/>
      <c r="Z140" s="18"/>
      <c r="AA140" s="53"/>
      <c r="AB140" s="51"/>
      <c r="AC140" s="19"/>
      <c r="AD140" s="18"/>
      <c r="AE140" s="53"/>
      <c r="AF140" s="51"/>
      <c r="AG140" s="19"/>
      <c r="AH140" s="18"/>
      <c r="AI140" s="53"/>
      <c r="AJ140" s="51"/>
      <c r="AK140" s="19"/>
      <c r="AL140" s="18"/>
      <c r="AM140" s="53"/>
    </row>
    <row r="141" spans="1:39" ht="15" hidden="1" customHeight="1" x14ac:dyDescent="0.25">
      <c r="A141" s="28"/>
      <c r="B141" s="141"/>
      <c r="C141" s="142"/>
      <c r="D141" s="141"/>
      <c r="E141" s="143"/>
      <c r="F141" s="156"/>
      <c r="G141" s="157"/>
      <c r="H141" s="151"/>
      <c r="I141" s="152"/>
      <c r="J141" s="151"/>
      <c r="K141" s="151"/>
      <c r="L141" s="245"/>
      <c r="M141" s="19"/>
      <c r="N141" s="18"/>
      <c r="O141" s="53"/>
      <c r="P141" s="51"/>
      <c r="Q141" s="19"/>
      <c r="R141" s="18"/>
      <c r="S141" s="53"/>
      <c r="T141" s="51"/>
      <c r="U141" s="19"/>
      <c r="V141" s="18"/>
      <c r="W141" s="53"/>
      <c r="X141" s="51"/>
      <c r="Y141" s="19"/>
      <c r="Z141" s="18"/>
      <c r="AA141" s="53"/>
      <c r="AB141" s="51"/>
      <c r="AC141" s="19"/>
      <c r="AD141" s="18"/>
      <c r="AE141" s="53"/>
      <c r="AF141" s="51"/>
      <c r="AG141" s="19"/>
      <c r="AH141" s="18"/>
      <c r="AI141" s="53"/>
      <c r="AJ141" s="51"/>
      <c r="AK141" s="19"/>
      <c r="AL141" s="18"/>
      <c r="AM141" s="53"/>
    </row>
    <row r="142" spans="1:39" ht="15" hidden="1" customHeight="1" x14ac:dyDescent="0.25">
      <c r="A142" s="28"/>
      <c r="B142" s="141"/>
      <c r="C142" s="142"/>
      <c r="D142" s="141"/>
      <c r="E142" s="143"/>
      <c r="F142" s="156"/>
      <c r="G142" s="157"/>
      <c r="H142" s="151"/>
      <c r="I142" s="152"/>
      <c r="J142" s="151"/>
      <c r="K142" s="151"/>
      <c r="L142" s="245"/>
      <c r="M142" s="19"/>
      <c r="N142" s="18"/>
      <c r="O142" s="53"/>
      <c r="P142" s="51"/>
      <c r="Q142" s="19"/>
      <c r="R142" s="18"/>
      <c r="S142" s="53"/>
      <c r="T142" s="51"/>
      <c r="U142" s="19"/>
      <c r="V142" s="18"/>
      <c r="W142" s="53"/>
      <c r="X142" s="51"/>
      <c r="Y142" s="19"/>
      <c r="Z142" s="18"/>
      <c r="AA142" s="53"/>
      <c r="AB142" s="51"/>
      <c r="AC142" s="19"/>
      <c r="AD142" s="18"/>
      <c r="AE142" s="53"/>
      <c r="AF142" s="51"/>
      <c r="AG142" s="19"/>
      <c r="AH142" s="18"/>
      <c r="AI142" s="53"/>
      <c r="AJ142" s="51"/>
      <c r="AK142" s="19"/>
      <c r="AL142" s="18"/>
      <c r="AM142" s="53"/>
    </row>
    <row r="143" spans="1:39" ht="15" hidden="1" customHeight="1" x14ac:dyDescent="0.25">
      <c r="A143" s="28"/>
      <c r="B143" s="141"/>
      <c r="C143" s="142"/>
      <c r="D143" s="141"/>
      <c r="E143" s="143"/>
      <c r="F143" s="156"/>
      <c r="G143" s="157"/>
      <c r="H143" s="151"/>
      <c r="I143" s="152"/>
      <c r="J143" s="151"/>
      <c r="K143" s="151"/>
      <c r="L143" s="245"/>
      <c r="M143" s="19"/>
      <c r="N143" s="18"/>
      <c r="O143" s="53"/>
      <c r="P143" s="51"/>
      <c r="Q143" s="19"/>
      <c r="R143" s="18"/>
      <c r="S143" s="53"/>
      <c r="T143" s="51"/>
      <c r="U143" s="19"/>
      <c r="V143" s="18"/>
      <c r="W143" s="53"/>
      <c r="X143" s="51"/>
      <c r="Y143" s="19"/>
      <c r="Z143" s="18"/>
      <c r="AA143" s="53"/>
      <c r="AB143" s="51"/>
      <c r="AC143" s="19"/>
      <c r="AD143" s="18"/>
      <c r="AE143" s="53"/>
      <c r="AF143" s="51"/>
      <c r="AG143" s="19"/>
      <c r="AH143" s="18"/>
      <c r="AI143" s="53"/>
      <c r="AJ143" s="51"/>
      <c r="AK143" s="19"/>
      <c r="AL143" s="18"/>
      <c r="AM143" s="53"/>
    </row>
    <row r="144" spans="1:39" ht="15" hidden="1" customHeight="1" x14ac:dyDescent="0.25">
      <c r="A144" s="28"/>
      <c r="B144" s="141"/>
      <c r="C144" s="142"/>
      <c r="D144" s="141"/>
      <c r="E144" s="143"/>
      <c r="F144" s="156"/>
      <c r="G144" s="157"/>
      <c r="H144" s="151"/>
      <c r="I144" s="152"/>
      <c r="J144" s="151"/>
      <c r="K144" s="151"/>
      <c r="L144" s="245"/>
      <c r="M144" s="19"/>
      <c r="N144" s="18"/>
      <c r="O144" s="53"/>
      <c r="P144" s="51"/>
      <c r="Q144" s="19"/>
      <c r="R144" s="18"/>
      <c r="S144" s="53"/>
      <c r="T144" s="51"/>
      <c r="U144" s="19"/>
      <c r="V144" s="18"/>
      <c r="W144" s="53"/>
      <c r="X144" s="51"/>
      <c r="Y144" s="19"/>
      <c r="Z144" s="18"/>
      <c r="AA144" s="53"/>
      <c r="AB144" s="51"/>
      <c r="AC144" s="19"/>
      <c r="AD144" s="18"/>
      <c r="AE144" s="53"/>
      <c r="AF144" s="51"/>
      <c r="AG144" s="19"/>
      <c r="AH144" s="18"/>
      <c r="AI144" s="53"/>
      <c r="AJ144" s="51"/>
      <c r="AK144" s="19"/>
      <c r="AL144" s="18"/>
      <c r="AM144" s="53"/>
    </row>
    <row r="145" spans="1:39" ht="15" hidden="1" customHeight="1" x14ac:dyDescent="0.25">
      <c r="A145" s="28"/>
      <c r="B145" s="141"/>
      <c r="C145" s="142"/>
      <c r="D145" s="141"/>
      <c r="E145" s="143"/>
      <c r="F145" s="156"/>
      <c r="G145" s="157"/>
      <c r="H145" s="151"/>
      <c r="I145" s="152"/>
      <c r="J145" s="151"/>
      <c r="K145" s="151"/>
      <c r="L145" s="245"/>
      <c r="M145" s="19"/>
      <c r="N145" s="18"/>
      <c r="O145" s="53"/>
      <c r="P145" s="51"/>
      <c r="Q145" s="19"/>
      <c r="R145" s="18"/>
      <c r="S145" s="53"/>
      <c r="T145" s="51"/>
      <c r="U145" s="19"/>
      <c r="V145" s="18"/>
      <c r="W145" s="53"/>
      <c r="X145" s="51"/>
      <c r="Y145" s="19"/>
      <c r="Z145" s="18"/>
      <c r="AA145" s="53"/>
      <c r="AB145" s="51"/>
      <c r="AC145" s="19"/>
      <c r="AD145" s="18"/>
      <c r="AE145" s="53"/>
      <c r="AF145" s="51"/>
      <c r="AG145" s="19"/>
      <c r="AH145" s="18"/>
      <c r="AI145" s="53"/>
      <c r="AJ145" s="51"/>
      <c r="AK145" s="19"/>
      <c r="AL145" s="18"/>
      <c r="AM145" s="53"/>
    </row>
    <row r="146" spans="1:39" ht="15" hidden="1" customHeight="1" x14ac:dyDescent="0.25">
      <c r="A146" s="28"/>
      <c r="B146" s="141"/>
      <c r="C146" s="142"/>
      <c r="D146" s="141"/>
      <c r="E146" s="143"/>
      <c r="F146" s="156"/>
      <c r="G146" s="157"/>
      <c r="H146" s="151"/>
      <c r="I146" s="152"/>
      <c r="J146" s="151"/>
      <c r="K146" s="151"/>
      <c r="L146" s="245"/>
      <c r="M146" s="19"/>
      <c r="N146" s="18"/>
      <c r="O146" s="53"/>
      <c r="P146" s="51"/>
      <c r="Q146" s="19"/>
      <c r="R146" s="18"/>
      <c r="S146" s="53"/>
      <c r="T146" s="51"/>
      <c r="U146" s="19"/>
      <c r="V146" s="18"/>
      <c r="W146" s="53"/>
      <c r="X146" s="51"/>
      <c r="Y146" s="19"/>
      <c r="Z146" s="18"/>
      <c r="AA146" s="53"/>
      <c r="AB146" s="51"/>
      <c r="AC146" s="19"/>
      <c r="AD146" s="18"/>
      <c r="AE146" s="53"/>
      <c r="AF146" s="51"/>
      <c r="AG146" s="19"/>
      <c r="AH146" s="18"/>
      <c r="AI146" s="53"/>
      <c r="AJ146" s="51"/>
      <c r="AK146" s="19"/>
      <c r="AL146" s="18"/>
      <c r="AM146" s="53"/>
    </row>
    <row r="147" spans="1:39" ht="15" hidden="1" customHeight="1" x14ac:dyDescent="0.25">
      <c r="A147" s="28"/>
      <c r="B147" s="141"/>
      <c r="C147" s="142"/>
      <c r="D147" s="141"/>
      <c r="E147" s="143"/>
      <c r="F147" s="156"/>
      <c r="G147" s="157"/>
      <c r="H147" s="151"/>
      <c r="I147" s="152"/>
      <c r="J147" s="151"/>
      <c r="K147" s="151"/>
      <c r="L147" s="245"/>
      <c r="M147" s="19"/>
      <c r="N147" s="18"/>
      <c r="O147" s="53"/>
      <c r="P147" s="51"/>
      <c r="Q147" s="19"/>
      <c r="R147" s="18"/>
      <c r="S147" s="53"/>
      <c r="T147" s="51"/>
      <c r="U147" s="19"/>
      <c r="V147" s="18"/>
      <c r="W147" s="53"/>
      <c r="X147" s="51"/>
      <c r="Y147" s="19"/>
      <c r="Z147" s="18"/>
      <c r="AA147" s="53"/>
      <c r="AB147" s="51"/>
      <c r="AC147" s="19"/>
      <c r="AD147" s="18"/>
      <c r="AE147" s="53"/>
      <c r="AF147" s="51"/>
      <c r="AG147" s="19"/>
      <c r="AH147" s="18"/>
      <c r="AI147" s="53"/>
      <c r="AJ147" s="51"/>
      <c r="AK147" s="19"/>
      <c r="AL147" s="18"/>
      <c r="AM147" s="53"/>
    </row>
    <row r="148" spans="1:39" ht="15" hidden="1" customHeight="1" x14ac:dyDescent="0.25">
      <c r="A148" s="28"/>
      <c r="B148" s="141"/>
      <c r="C148" s="142"/>
      <c r="D148" s="141"/>
      <c r="E148" s="143"/>
      <c r="F148" s="156"/>
      <c r="G148" s="157"/>
      <c r="H148" s="151"/>
      <c r="I148" s="152"/>
      <c r="J148" s="151"/>
      <c r="K148" s="151"/>
      <c r="L148" s="245"/>
      <c r="M148" s="19"/>
      <c r="N148" s="18"/>
      <c r="O148" s="53"/>
      <c r="P148" s="51"/>
      <c r="Q148" s="19"/>
      <c r="R148" s="18"/>
      <c r="S148" s="53"/>
      <c r="T148" s="51"/>
      <c r="U148" s="19"/>
      <c r="V148" s="18"/>
      <c r="W148" s="53"/>
      <c r="X148" s="51"/>
      <c r="Y148" s="19"/>
      <c r="Z148" s="18"/>
      <c r="AA148" s="53"/>
      <c r="AB148" s="51"/>
      <c r="AC148" s="19"/>
      <c r="AD148" s="18"/>
      <c r="AE148" s="53"/>
      <c r="AF148" s="51"/>
      <c r="AG148" s="19"/>
      <c r="AH148" s="18"/>
      <c r="AI148" s="53"/>
      <c r="AJ148" s="51"/>
      <c r="AK148" s="19"/>
      <c r="AL148" s="18"/>
      <c r="AM148" s="53"/>
    </row>
    <row r="149" spans="1:39" ht="15" hidden="1" customHeight="1" x14ac:dyDescent="0.25">
      <c r="A149" s="28"/>
      <c r="B149" s="141"/>
      <c r="C149" s="142"/>
      <c r="D149" s="141"/>
      <c r="E149" s="143"/>
      <c r="F149" s="156"/>
      <c r="G149" s="157"/>
      <c r="H149" s="151"/>
      <c r="I149" s="152"/>
      <c r="J149" s="151"/>
      <c r="K149" s="151"/>
      <c r="L149" s="245"/>
      <c r="M149" s="19"/>
      <c r="N149" s="18"/>
      <c r="O149" s="53"/>
      <c r="P149" s="51"/>
      <c r="Q149" s="19"/>
      <c r="R149" s="18"/>
      <c r="S149" s="53"/>
      <c r="T149" s="51"/>
      <c r="U149" s="19"/>
      <c r="V149" s="18"/>
      <c r="W149" s="53"/>
      <c r="X149" s="51"/>
      <c r="Y149" s="19"/>
      <c r="Z149" s="18"/>
      <c r="AA149" s="53"/>
      <c r="AB149" s="51"/>
      <c r="AC149" s="19"/>
      <c r="AD149" s="18"/>
      <c r="AE149" s="53"/>
      <c r="AF149" s="51"/>
      <c r="AG149" s="19"/>
      <c r="AH149" s="18"/>
      <c r="AI149" s="53"/>
      <c r="AJ149" s="51"/>
      <c r="AK149" s="19"/>
      <c r="AL149" s="18"/>
      <c r="AM149" s="53"/>
    </row>
    <row r="150" spans="1:39" ht="15" hidden="1" customHeight="1" x14ac:dyDescent="0.25">
      <c r="A150" s="28"/>
      <c r="B150" s="141"/>
      <c r="C150" s="142"/>
      <c r="D150" s="141"/>
      <c r="E150" s="143"/>
      <c r="F150" s="156"/>
      <c r="G150" s="157"/>
      <c r="H150" s="151"/>
      <c r="I150" s="152"/>
      <c r="J150" s="151"/>
      <c r="K150" s="151"/>
      <c r="L150" s="245"/>
      <c r="M150" s="19"/>
      <c r="N150" s="18"/>
      <c r="O150" s="53"/>
      <c r="P150" s="51"/>
      <c r="Q150" s="19"/>
      <c r="R150" s="18"/>
      <c r="S150" s="53"/>
      <c r="T150" s="51"/>
      <c r="U150" s="19"/>
      <c r="V150" s="18"/>
      <c r="W150" s="53"/>
      <c r="X150" s="51"/>
      <c r="Y150" s="19"/>
      <c r="Z150" s="18"/>
      <c r="AA150" s="53"/>
      <c r="AB150" s="51"/>
      <c r="AC150" s="19"/>
      <c r="AD150" s="18"/>
      <c r="AE150" s="53"/>
      <c r="AF150" s="51"/>
      <c r="AG150" s="19"/>
      <c r="AH150" s="18"/>
      <c r="AI150" s="53"/>
      <c r="AJ150" s="51"/>
      <c r="AK150" s="19"/>
      <c r="AL150" s="18"/>
      <c r="AM150" s="53"/>
    </row>
    <row r="151" spans="1:39" ht="15" hidden="1" customHeight="1" x14ac:dyDescent="0.25">
      <c r="A151" s="28"/>
      <c r="B151" s="141"/>
      <c r="C151" s="142"/>
      <c r="D151" s="141"/>
      <c r="E151" s="143"/>
      <c r="F151" s="156"/>
      <c r="G151" s="157"/>
      <c r="H151" s="151"/>
      <c r="I151" s="152"/>
      <c r="J151" s="151"/>
      <c r="K151" s="151"/>
      <c r="L151" s="245"/>
      <c r="M151" s="19"/>
      <c r="N151" s="18"/>
      <c r="O151" s="53"/>
      <c r="P151" s="51"/>
      <c r="Q151" s="19"/>
      <c r="R151" s="18"/>
      <c r="S151" s="53"/>
      <c r="T151" s="51"/>
      <c r="U151" s="19"/>
      <c r="V151" s="18"/>
      <c r="W151" s="53"/>
      <c r="X151" s="51"/>
      <c r="Y151" s="19"/>
      <c r="Z151" s="18"/>
      <c r="AA151" s="53"/>
      <c r="AB151" s="51"/>
      <c r="AC151" s="19"/>
      <c r="AD151" s="18"/>
      <c r="AE151" s="53"/>
      <c r="AF151" s="51"/>
      <c r="AG151" s="19"/>
      <c r="AH151" s="18"/>
      <c r="AI151" s="53"/>
      <c r="AJ151" s="51"/>
      <c r="AK151" s="19"/>
      <c r="AL151" s="18"/>
      <c r="AM151" s="53"/>
    </row>
    <row r="152" spans="1:39" ht="15" hidden="1" customHeight="1" x14ac:dyDescent="0.25">
      <c r="A152" s="28"/>
      <c r="B152" s="141"/>
      <c r="C152" s="142"/>
      <c r="D152" s="141"/>
      <c r="E152" s="143"/>
      <c r="F152" s="156"/>
      <c r="G152" s="157"/>
      <c r="H152" s="151"/>
      <c r="I152" s="152"/>
      <c r="J152" s="151"/>
      <c r="K152" s="151"/>
      <c r="L152" s="245"/>
      <c r="M152" s="19"/>
      <c r="N152" s="18"/>
      <c r="O152" s="53"/>
      <c r="P152" s="51"/>
      <c r="Q152" s="19"/>
      <c r="R152" s="18"/>
      <c r="S152" s="53"/>
      <c r="T152" s="51"/>
      <c r="U152" s="19"/>
      <c r="V152" s="18"/>
      <c r="W152" s="53"/>
      <c r="X152" s="51"/>
      <c r="Y152" s="19"/>
      <c r="Z152" s="18"/>
      <c r="AA152" s="53"/>
      <c r="AB152" s="51"/>
      <c r="AC152" s="19"/>
      <c r="AD152" s="18"/>
      <c r="AE152" s="53"/>
      <c r="AF152" s="51"/>
      <c r="AG152" s="19"/>
      <c r="AH152" s="18"/>
      <c r="AI152" s="53"/>
      <c r="AJ152" s="51"/>
      <c r="AK152" s="19"/>
      <c r="AL152" s="18"/>
      <c r="AM152" s="53"/>
    </row>
    <row r="153" spans="1:39" ht="15" hidden="1" customHeight="1" x14ac:dyDescent="0.25">
      <c r="A153" s="28"/>
      <c r="B153" s="141"/>
      <c r="C153" s="142"/>
      <c r="D153" s="141"/>
      <c r="E153" s="143"/>
      <c r="F153" s="156"/>
      <c r="G153" s="157"/>
      <c r="H153" s="151"/>
      <c r="I153" s="152"/>
      <c r="J153" s="151"/>
      <c r="K153" s="151"/>
      <c r="L153" s="245"/>
      <c r="M153" s="19"/>
      <c r="N153" s="18"/>
      <c r="O153" s="53"/>
      <c r="P153" s="51"/>
      <c r="Q153" s="19"/>
      <c r="R153" s="18"/>
      <c r="S153" s="53"/>
      <c r="T153" s="51"/>
      <c r="U153" s="19"/>
      <c r="V153" s="18"/>
      <c r="W153" s="53"/>
      <c r="X153" s="51"/>
      <c r="Y153" s="19"/>
      <c r="Z153" s="18"/>
      <c r="AA153" s="53"/>
      <c r="AB153" s="51"/>
      <c r="AC153" s="19"/>
      <c r="AD153" s="18"/>
      <c r="AE153" s="53"/>
      <c r="AF153" s="51"/>
      <c r="AG153" s="19"/>
      <c r="AH153" s="18"/>
      <c r="AI153" s="53"/>
      <c r="AJ153" s="51"/>
      <c r="AK153" s="19"/>
      <c r="AL153" s="18"/>
      <c r="AM153" s="53"/>
    </row>
    <row r="154" spans="1:39" ht="15" hidden="1" customHeight="1" x14ac:dyDescent="0.25">
      <c r="A154" s="28"/>
      <c r="B154" s="141"/>
      <c r="C154" s="142"/>
      <c r="D154" s="141"/>
      <c r="E154" s="143"/>
      <c r="F154" s="156"/>
      <c r="G154" s="157"/>
      <c r="H154" s="151"/>
      <c r="I154" s="152"/>
      <c r="J154" s="151"/>
      <c r="K154" s="151"/>
      <c r="L154" s="245"/>
      <c r="M154" s="19"/>
      <c r="N154" s="18"/>
      <c r="O154" s="53"/>
      <c r="P154" s="51"/>
      <c r="Q154" s="19"/>
      <c r="R154" s="18"/>
      <c r="S154" s="53"/>
      <c r="T154" s="51"/>
      <c r="U154" s="19"/>
      <c r="V154" s="18"/>
      <c r="W154" s="53"/>
      <c r="X154" s="51"/>
      <c r="Y154" s="19"/>
      <c r="Z154" s="18"/>
      <c r="AA154" s="53"/>
      <c r="AB154" s="51"/>
      <c r="AC154" s="19"/>
      <c r="AD154" s="18"/>
      <c r="AE154" s="53"/>
      <c r="AF154" s="51"/>
      <c r="AG154" s="19"/>
      <c r="AH154" s="18"/>
      <c r="AI154" s="53"/>
      <c r="AJ154" s="51"/>
      <c r="AK154" s="19"/>
      <c r="AL154" s="18"/>
      <c r="AM154" s="53"/>
    </row>
    <row r="155" spans="1:39" ht="32.25" hidden="1" customHeight="1" x14ac:dyDescent="0.25">
      <c r="A155" s="28"/>
      <c r="B155" s="122">
        <v>1200000</v>
      </c>
      <c r="C155" s="291" t="s">
        <v>422</v>
      </c>
      <c r="D155" s="312"/>
      <c r="E155" s="292"/>
      <c r="F155" s="191"/>
      <c r="G155" s="192"/>
      <c r="H155" s="167">
        <v>-9551840</v>
      </c>
      <c r="I155" s="167">
        <v>0</v>
      </c>
      <c r="J155" s="167">
        <v>-9551840</v>
      </c>
      <c r="K155" s="167">
        <v>-9631840</v>
      </c>
      <c r="L155" s="251">
        <f>M155+N155</f>
        <v>-9551840</v>
      </c>
      <c r="M155" s="25">
        <f>M156</f>
        <v>0</v>
      </c>
      <c r="N155" s="25">
        <f>N156</f>
        <v>-9551840</v>
      </c>
      <c r="O155" s="61">
        <f>O156</f>
        <v>-9631840</v>
      </c>
      <c r="P155" s="60"/>
      <c r="Q155" s="25"/>
      <c r="R155" s="25"/>
      <c r="S155" s="61"/>
      <c r="T155" s="60"/>
      <c r="U155" s="25"/>
      <c r="V155" s="25"/>
      <c r="W155" s="61"/>
      <c r="X155" s="60"/>
      <c r="Y155" s="25"/>
      <c r="Z155" s="25"/>
      <c r="AA155" s="61"/>
      <c r="AB155" s="60"/>
      <c r="AC155" s="25"/>
      <c r="AD155" s="25"/>
      <c r="AE155" s="61"/>
      <c r="AF155" s="60"/>
      <c r="AG155" s="25"/>
      <c r="AH155" s="25"/>
      <c r="AI155" s="61"/>
      <c r="AJ155" s="60"/>
      <c r="AK155" s="25"/>
      <c r="AL155" s="25"/>
      <c r="AM155" s="61"/>
    </row>
    <row r="156" spans="1:39" ht="29.25" hidden="1" customHeight="1" x14ac:dyDescent="0.25">
      <c r="A156" s="28"/>
      <c r="B156" s="168">
        <v>1210000</v>
      </c>
      <c r="C156" s="313" t="s">
        <v>422</v>
      </c>
      <c r="D156" s="314"/>
      <c r="E156" s="315"/>
      <c r="F156" s="148"/>
      <c r="G156" s="148"/>
      <c r="H156" s="151">
        <v>-9551840</v>
      </c>
      <c r="I156" s="151">
        <v>0</v>
      </c>
      <c r="J156" s="151">
        <v>-9551840</v>
      </c>
      <c r="K156" s="151">
        <v>-9631840</v>
      </c>
      <c r="L156" s="245">
        <f>M156+N156</f>
        <v>-9551840</v>
      </c>
      <c r="M156" s="18">
        <f>M159+M164+M157</f>
        <v>0</v>
      </c>
      <c r="N156" s="18">
        <f>N159+N164</f>
        <v>-9551840</v>
      </c>
      <c r="O156" s="53">
        <f>O159+O164</f>
        <v>-9631840</v>
      </c>
      <c r="P156" s="51"/>
      <c r="Q156" s="18"/>
      <c r="R156" s="18"/>
      <c r="S156" s="53"/>
      <c r="T156" s="51"/>
      <c r="U156" s="18"/>
      <c r="V156" s="18"/>
      <c r="W156" s="53"/>
      <c r="X156" s="51"/>
      <c r="Y156" s="18"/>
      <c r="Z156" s="18"/>
      <c r="AA156" s="53"/>
      <c r="AB156" s="51"/>
      <c r="AC156" s="18"/>
      <c r="AD156" s="18"/>
      <c r="AE156" s="53"/>
      <c r="AF156" s="51"/>
      <c r="AG156" s="18"/>
      <c r="AH156" s="18"/>
      <c r="AI156" s="53"/>
      <c r="AJ156" s="51"/>
      <c r="AK156" s="18"/>
      <c r="AL156" s="18"/>
      <c r="AM156" s="53"/>
    </row>
    <row r="157" spans="1:39" ht="29.25" hidden="1" customHeight="1" x14ac:dyDescent="0.25">
      <c r="A157" s="28"/>
      <c r="B157" s="122">
        <v>12160000</v>
      </c>
      <c r="C157" s="122">
        <v>6000</v>
      </c>
      <c r="D157" s="291" t="s">
        <v>330</v>
      </c>
      <c r="E157" s="292"/>
      <c r="F157" s="148"/>
      <c r="G157" s="148"/>
      <c r="H157" s="151">
        <v>0</v>
      </c>
      <c r="I157" s="151">
        <v>0</v>
      </c>
      <c r="J157" s="151">
        <v>0</v>
      </c>
      <c r="K157" s="151">
        <v>0</v>
      </c>
      <c r="L157" s="245">
        <f>M157+N157</f>
        <v>0</v>
      </c>
      <c r="M157" s="18">
        <f>M158</f>
        <v>0</v>
      </c>
      <c r="N157" s="18">
        <f>N158</f>
        <v>0</v>
      </c>
      <c r="O157" s="53">
        <f>O158</f>
        <v>0</v>
      </c>
      <c r="P157" s="51"/>
      <c r="Q157" s="18"/>
      <c r="R157" s="18"/>
      <c r="S157" s="53"/>
      <c r="T157" s="51"/>
      <c r="U157" s="18"/>
      <c r="V157" s="18"/>
      <c r="W157" s="53"/>
      <c r="X157" s="51"/>
      <c r="Y157" s="18"/>
      <c r="Z157" s="18"/>
      <c r="AA157" s="53"/>
      <c r="AB157" s="51"/>
      <c r="AC157" s="18"/>
      <c r="AD157" s="18"/>
      <c r="AE157" s="53"/>
      <c r="AF157" s="51"/>
      <c r="AG157" s="18"/>
      <c r="AH157" s="18"/>
      <c r="AI157" s="53"/>
      <c r="AJ157" s="51"/>
      <c r="AK157" s="18"/>
      <c r="AL157" s="18"/>
      <c r="AM157" s="53"/>
    </row>
    <row r="158" spans="1:39" ht="62.25" hidden="1" customHeight="1" x14ac:dyDescent="0.25">
      <c r="A158" s="28"/>
      <c r="B158" s="148">
        <v>1216040</v>
      </c>
      <c r="C158" s="148">
        <v>6040</v>
      </c>
      <c r="D158" s="176" t="s">
        <v>332</v>
      </c>
      <c r="E158" s="148" t="s">
        <v>331</v>
      </c>
      <c r="F158" s="148" t="s">
        <v>401</v>
      </c>
      <c r="G158" s="148" t="s">
        <v>371</v>
      </c>
      <c r="H158" s="151">
        <v>0</v>
      </c>
      <c r="I158" s="152">
        <v>0</v>
      </c>
      <c r="J158" s="151"/>
      <c r="K158" s="151"/>
      <c r="L158" s="245">
        <f>M158+N158</f>
        <v>0</v>
      </c>
      <c r="M158" s="19">
        <f>1000000-1000000</f>
        <v>0</v>
      </c>
      <c r="N158" s="18"/>
      <c r="O158" s="53"/>
      <c r="P158" s="51"/>
      <c r="Q158" s="19"/>
      <c r="R158" s="18"/>
      <c r="S158" s="53"/>
      <c r="T158" s="51"/>
      <c r="U158" s="19"/>
      <c r="V158" s="18"/>
      <c r="W158" s="53"/>
      <c r="X158" s="51"/>
      <c r="Y158" s="19"/>
      <c r="Z158" s="18"/>
      <c r="AA158" s="53"/>
      <c r="AB158" s="51"/>
      <c r="AC158" s="19"/>
      <c r="AD158" s="18"/>
      <c r="AE158" s="53"/>
      <c r="AF158" s="51"/>
      <c r="AG158" s="19"/>
      <c r="AH158" s="18"/>
      <c r="AI158" s="53"/>
      <c r="AJ158" s="51"/>
      <c r="AK158" s="19"/>
      <c r="AL158" s="18"/>
      <c r="AM158" s="53"/>
    </row>
    <row r="159" spans="1:39" ht="31.5" hidden="1" customHeight="1" x14ac:dyDescent="0.3">
      <c r="A159" s="28"/>
      <c r="B159" s="122">
        <v>1217600</v>
      </c>
      <c r="C159" s="122">
        <v>7600</v>
      </c>
      <c r="D159" s="316" t="s">
        <v>62</v>
      </c>
      <c r="E159" s="317"/>
      <c r="F159" s="148"/>
      <c r="G159" s="148"/>
      <c r="H159" s="151">
        <v>0</v>
      </c>
      <c r="I159" s="151">
        <v>0</v>
      </c>
      <c r="J159" s="151">
        <v>0</v>
      </c>
      <c r="K159" s="151">
        <v>0</v>
      </c>
      <c r="L159" s="245">
        <f t="shared" ref="L159:O159" si="8">L162+L163</f>
        <v>0</v>
      </c>
      <c r="M159" s="18">
        <f t="shared" si="8"/>
        <v>0</v>
      </c>
      <c r="N159" s="18">
        <f t="shared" si="8"/>
        <v>0</v>
      </c>
      <c r="O159" s="53">
        <f t="shared" si="8"/>
        <v>0</v>
      </c>
      <c r="P159" s="51"/>
      <c r="Q159" s="18"/>
      <c r="R159" s="18"/>
      <c r="S159" s="53"/>
      <c r="T159" s="51"/>
      <c r="U159" s="18"/>
      <c r="V159" s="18"/>
      <c r="W159" s="53"/>
      <c r="X159" s="51"/>
      <c r="Y159" s="18"/>
      <c r="Z159" s="18"/>
      <c r="AA159" s="53"/>
      <c r="AB159" s="51"/>
      <c r="AC159" s="18"/>
      <c r="AD159" s="18"/>
      <c r="AE159" s="53"/>
      <c r="AF159" s="51"/>
      <c r="AG159" s="18"/>
      <c r="AH159" s="18"/>
      <c r="AI159" s="53"/>
      <c r="AJ159" s="51"/>
      <c r="AK159" s="18"/>
      <c r="AL159" s="18"/>
      <c r="AM159" s="53"/>
    </row>
    <row r="160" spans="1:39" ht="15.75" hidden="1" customHeight="1" x14ac:dyDescent="0.3">
      <c r="A160" s="28"/>
      <c r="B160" s="193"/>
      <c r="C160" s="193"/>
      <c r="D160" s="194"/>
      <c r="E160" s="195"/>
      <c r="F160" s="148"/>
      <c r="G160" s="148"/>
      <c r="H160" s="151"/>
      <c r="I160" s="151"/>
      <c r="J160" s="152"/>
      <c r="K160" s="151"/>
      <c r="L160" s="245"/>
      <c r="M160" s="18"/>
      <c r="N160" s="19"/>
      <c r="O160" s="53"/>
      <c r="P160" s="51"/>
      <c r="Q160" s="18"/>
      <c r="R160" s="19"/>
      <c r="S160" s="53"/>
      <c r="T160" s="51"/>
      <c r="U160" s="18"/>
      <c r="V160" s="19"/>
      <c r="W160" s="53"/>
      <c r="X160" s="51"/>
      <c r="Y160" s="18"/>
      <c r="Z160" s="19"/>
      <c r="AA160" s="53"/>
      <c r="AB160" s="51"/>
      <c r="AC160" s="18"/>
      <c r="AD160" s="19"/>
      <c r="AE160" s="53"/>
      <c r="AF160" s="51"/>
      <c r="AG160" s="18"/>
      <c r="AH160" s="19"/>
      <c r="AI160" s="53"/>
      <c r="AJ160" s="51"/>
      <c r="AK160" s="18"/>
      <c r="AL160" s="19"/>
      <c r="AM160" s="53"/>
    </row>
    <row r="161" spans="1:39" ht="90" hidden="1" customHeight="1" x14ac:dyDescent="0.25">
      <c r="A161" s="28"/>
      <c r="B161" s="196" t="s">
        <v>131</v>
      </c>
      <c r="C161" s="196" t="s">
        <v>132</v>
      </c>
      <c r="D161" s="197">
        <v>610</v>
      </c>
      <c r="E161" s="198" t="s">
        <v>139</v>
      </c>
      <c r="F161" s="156" t="s">
        <v>133</v>
      </c>
      <c r="G161" s="165"/>
      <c r="H161" s="151">
        <v>0</v>
      </c>
      <c r="I161" s="152"/>
      <c r="J161" s="199"/>
      <c r="K161" s="151"/>
      <c r="L161" s="245">
        <f>M161+N161</f>
        <v>0</v>
      </c>
      <c r="M161" s="19"/>
      <c r="N161" s="29"/>
      <c r="O161" s="53"/>
      <c r="P161" s="51"/>
      <c r="Q161" s="19"/>
      <c r="R161" s="29"/>
      <c r="S161" s="53"/>
      <c r="T161" s="51"/>
      <c r="U161" s="19"/>
      <c r="V161" s="29"/>
      <c r="W161" s="53"/>
      <c r="X161" s="51"/>
      <c r="Y161" s="19"/>
      <c r="Z161" s="29"/>
      <c r="AA161" s="53"/>
      <c r="AB161" s="51"/>
      <c r="AC161" s="19"/>
      <c r="AD161" s="29"/>
      <c r="AE161" s="53"/>
      <c r="AF161" s="51"/>
      <c r="AG161" s="19"/>
      <c r="AH161" s="29"/>
      <c r="AI161" s="53"/>
      <c r="AJ161" s="51"/>
      <c r="AK161" s="19"/>
      <c r="AL161" s="29"/>
      <c r="AM161" s="53"/>
    </row>
    <row r="162" spans="1:39" ht="75" hidden="1" customHeight="1" x14ac:dyDescent="0.25">
      <c r="A162" s="28"/>
      <c r="B162" s="188"/>
      <c r="C162" s="188"/>
      <c r="D162" s="200"/>
      <c r="E162" s="188"/>
      <c r="F162" s="148" t="s">
        <v>135</v>
      </c>
      <c r="G162" s="149"/>
      <c r="H162" s="151">
        <v>0</v>
      </c>
      <c r="I162" s="152"/>
      <c r="J162" s="152"/>
      <c r="K162" s="151"/>
      <c r="L162" s="245">
        <f>M162+N162</f>
        <v>0</v>
      </c>
      <c r="M162" s="19"/>
      <c r="N162" s="19"/>
      <c r="O162" s="53"/>
      <c r="P162" s="51"/>
      <c r="Q162" s="19"/>
      <c r="R162" s="19"/>
      <c r="S162" s="53"/>
      <c r="T162" s="51"/>
      <c r="U162" s="19"/>
      <c r="V162" s="19"/>
      <c r="W162" s="53"/>
      <c r="X162" s="51"/>
      <c r="Y162" s="19"/>
      <c r="Z162" s="19"/>
      <c r="AA162" s="53"/>
      <c r="AB162" s="51"/>
      <c r="AC162" s="19"/>
      <c r="AD162" s="19"/>
      <c r="AE162" s="53"/>
      <c r="AF162" s="51"/>
      <c r="AG162" s="19"/>
      <c r="AH162" s="19"/>
      <c r="AI162" s="53"/>
      <c r="AJ162" s="51"/>
      <c r="AK162" s="19"/>
      <c r="AL162" s="19"/>
      <c r="AM162" s="53"/>
    </row>
    <row r="163" spans="1:39" ht="66" hidden="1" customHeight="1" x14ac:dyDescent="0.25">
      <c r="A163" s="28"/>
      <c r="B163" s="148">
        <v>1217640</v>
      </c>
      <c r="C163" s="148">
        <v>7640</v>
      </c>
      <c r="D163" s="147" t="s">
        <v>198</v>
      </c>
      <c r="E163" s="165" t="s">
        <v>134</v>
      </c>
      <c r="F163" s="148" t="s">
        <v>136</v>
      </c>
      <c r="G163" s="148" t="s">
        <v>333</v>
      </c>
      <c r="H163" s="151">
        <v>0</v>
      </c>
      <c r="I163" s="152">
        <v>0</v>
      </c>
      <c r="J163" s="152"/>
      <c r="K163" s="152"/>
      <c r="L163" s="245">
        <f>M163+N163</f>
        <v>0</v>
      </c>
      <c r="M163" s="19">
        <f>1000000+5000000-6000000</f>
        <v>0</v>
      </c>
      <c r="N163" s="19"/>
      <c r="O163" s="52"/>
      <c r="P163" s="51"/>
      <c r="Q163" s="19"/>
      <c r="R163" s="19"/>
      <c r="S163" s="52"/>
      <c r="T163" s="51"/>
      <c r="U163" s="19"/>
      <c r="V163" s="19"/>
      <c r="W163" s="52"/>
      <c r="X163" s="51"/>
      <c r="Y163" s="19"/>
      <c r="Z163" s="19"/>
      <c r="AA163" s="52"/>
      <c r="AB163" s="51"/>
      <c r="AC163" s="19"/>
      <c r="AD163" s="19"/>
      <c r="AE163" s="52"/>
      <c r="AF163" s="51"/>
      <c r="AG163" s="19"/>
      <c r="AH163" s="19"/>
      <c r="AI163" s="52"/>
      <c r="AJ163" s="51"/>
      <c r="AK163" s="19"/>
      <c r="AL163" s="19"/>
      <c r="AM163" s="52"/>
    </row>
    <row r="164" spans="1:39" ht="13.8" hidden="1" x14ac:dyDescent="0.25">
      <c r="A164" s="28"/>
      <c r="B164" s="201"/>
      <c r="C164" s="201"/>
      <c r="D164" s="123" t="s">
        <v>9</v>
      </c>
      <c r="E164" s="318" t="s">
        <v>46</v>
      </c>
      <c r="F164" s="319"/>
      <c r="G164" s="148"/>
      <c r="H164" s="151">
        <v>-9551840</v>
      </c>
      <c r="I164" s="151">
        <v>0</v>
      </c>
      <c r="J164" s="151">
        <v>-9551840</v>
      </c>
      <c r="K164" s="151">
        <v>-9631840</v>
      </c>
      <c r="L164" s="245">
        <f t="shared" ref="L164:O164" si="9">L165</f>
        <v>-9551840</v>
      </c>
      <c r="M164" s="18">
        <f t="shared" si="9"/>
        <v>0</v>
      </c>
      <c r="N164" s="18">
        <f t="shared" si="9"/>
        <v>-9551840</v>
      </c>
      <c r="O164" s="53">
        <f t="shared" si="9"/>
        <v>-9631840</v>
      </c>
      <c r="P164" s="51"/>
      <c r="Q164" s="18"/>
      <c r="R164" s="18"/>
      <c r="S164" s="53"/>
      <c r="T164" s="51"/>
      <c r="U164" s="18"/>
      <c r="V164" s="18"/>
      <c r="W164" s="53"/>
      <c r="X164" s="51"/>
      <c r="Y164" s="18"/>
      <c r="Z164" s="18"/>
      <c r="AA164" s="53"/>
      <c r="AB164" s="51"/>
      <c r="AC164" s="18"/>
      <c r="AD164" s="18"/>
      <c r="AE164" s="53"/>
      <c r="AF164" s="51"/>
      <c r="AG164" s="18"/>
      <c r="AH164" s="18"/>
      <c r="AI164" s="53"/>
      <c r="AJ164" s="51"/>
      <c r="AK164" s="18"/>
      <c r="AL164" s="18"/>
      <c r="AM164" s="53"/>
    </row>
    <row r="165" spans="1:39" ht="13.8" hidden="1" x14ac:dyDescent="0.25">
      <c r="A165" s="28"/>
      <c r="B165" s="201"/>
      <c r="C165" s="201"/>
      <c r="D165" s="123">
        <v>8800</v>
      </c>
      <c r="E165" s="318" t="s">
        <v>92</v>
      </c>
      <c r="F165" s="319"/>
      <c r="G165" s="148"/>
      <c r="H165" s="151">
        <v>-9551840</v>
      </c>
      <c r="I165" s="151">
        <v>0</v>
      </c>
      <c r="J165" s="151">
        <v>-9551840</v>
      </c>
      <c r="K165" s="151">
        <v>-9631840</v>
      </c>
      <c r="L165" s="245">
        <f t="shared" ref="L165:O165" si="10">L166+L175+L169+L172</f>
        <v>-9551840</v>
      </c>
      <c r="M165" s="18">
        <f t="shared" si="10"/>
        <v>0</v>
      </c>
      <c r="N165" s="18">
        <f t="shared" si="10"/>
        <v>-9551840</v>
      </c>
      <c r="O165" s="53">
        <f t="shared" si="10"/>
        <v>-9631840</v>
      </c>
      <c r="P165" s="51"/>
      <c r="Q165" s="18"/>
      <c r="R165" s="18"/>
      <c r="S165" s="53"/>
      <c r="T165" s="51"/>
      <c r="U165" s="18"/>
      <c r="V165" s="18"/>
      <c r="W165" s="53"/>
      <c r="X165" s="51"/>
      <c r="Y165" s="18"/>
      <c r="Z165" s="18"/>
      <c r="AA165" s="53"/>
      <c r="AB165" s="51"/>
      <c r="AC165" s="18"/>
      <c r="AD165" s="18"/>
      <c r="AE165" s="53"/>
      <c r="AF165" s="51"/>
      <c r="AG165" s="18"/>
      <c r="AH165" s="18"/>
      <c r="AI165" s="53"/>
      <c r="AJ165" s="51"/>
      <c r="AK165" s="18"/>
      <c r="AL165" s="18"/>
      <c r="AM165" s="53"/>
    </row>
    <row r="166" spans="1:39" ht="55.5" hidden="1" customHeight="1" x14ac:dyDescent="0.25">
      <c r="A166" s="28"/>
      <c r="B166" s="202" t="s">
        <v>142</v>
      </c>
      <c r="C166" s="123">
        <v>8820</v>
      </c>
      <c r="D166" s="299" t="s">
        <v>143</v>
      </c>
      <c r="E166" s="300"/>
      <c r="F166" s="203"/>
      <c r="G166" s="203"/>
      <c r="H166" s="151">
        <v>80000</v>
      </c>
      <c r="I166" s="151">
        <v>0</v>
      </c>
      <c r="J166" s="151">
        <v>80000</v>
      </c>
      <c r="K166" s="151">
        <v>0</v>
      </c>
      <c r="L166" s="245">
        <f t="shared" ref="L166:O166" si="11">L167+L168</f>
        <v>80000</v>
      </c>
      <c r="M166" s="18">
        <f t="shared" si="11"/>
        <v>0</v>
      </c>
      <c r="N166" s="18">
        <f t="shared" si="11"/>
        <v>80000</v>
      </c>
      <c r="O166" s="53">
        <f t="shared" si="11"/>
        <v>0</v>
      </c>
      <c r="P166" s="51"/>
      <c r="Q166" s="18"/>
      <c r="R166" s="18"/>
      <c r="S166" s="53"/>
      <c r="T166" s="51"/>
      <c r="U166" s="18"/>
      <c r="V166" s="18"/>
      <c r="W166" s="53"/>
      <c r="X166" s="51"/>
      <c r="Y166" s="18"/>
      <c r="Z166" s="18"/>
      <c r="AA166" s="53"/>
      <c r="AB166" s="51"/>
      <c r="AC166" s="18"/>
      <c r="AD166" s="18"/>
      <c r="AE166" s="53"/>
      <c r="AF166" s="51"/>
      <c r="AG166" s="18"/>
      <c r="AH166" s="18"/>
      <c r="AI166" s="53"/>
      <c r="AJ166" s="51"/>
      <c r="AK166" s="18"/>
      <c r="AL166" s="18"/>
      <c r="AM166" s="53"/>
    </row>
    <row r="167" spans="1:39" ht="48.75" hidden="1" customHeight="1" x14ac:dyDescent="0.25">
      <c r="A167" s="28"/>
      <c r="B167" s="204" t="s">
        <v>137</v>
      </c>
      <c r="C167" s="204" t="s">
        <v>138</v>
      </c>
      <c r="D167" s="205">
        <v>1060</v>
      </c>
      <c r="E167" s="162" t="s">
        <v>223</v>
      </c>
      <c r="F167" s="335" t="s">
        <v>442</v>
      </c>
      <c r="G167" s="333" t="s">
        <v>344</v>
      </c>
      <c r="H167" s="151">
        <v>563529.53</v>
      </c>
      <c r="I167" s="152"/>
      <c r="J167" s="152">
        <v>563529.53</v>
      </c>
      <c r="K167" s="151"/>
      <c r="L167" s="245">
        <f>M167+N167</f>
        <v>563529.53</v>
      </c>
      <c r="M167" s="19"/>
      <c r="N167" s="19">
        <v>563529.53</v>
      </c>
      <c r="O167" s="53"/>
      <c r="P167" s="51"/>
      <c r="Q167" s="19"/>
      <c r="R167" s="19"/>
      <c r="S167" s="53"/>
      <c r="T167" s="51"/>
      <c r="U167" s="19"/>
      <c r="V167" s="19"/>
      <c r="W167" s="53"/>
      <c r="X167" s="51"/>
      <c r="Y167" s="19"/>
      <c r="Z167" s="19"/>
      <c r="AA167" s="53"/>
      <c r="AB167" s="51"/>
      <c r="AC167" s="19"/>
      <c r="AD167" s="19"/>
      <c r="AE167" s="53"/>
      <c r="AF167" s="51"/>
      <c r="AG167" s="19"/>
      <c r="AH167" s="19"/>
      <c r="AI167" s="53"/>
      <c r="AJ167" s="51"/>
      <c r="AK167" s="19"/>
      <c r="AL167" s="19"/>
      <c r="AM167" s="53"/>
    </row>
    <row r="168" spans="1:39" ht="51.75" hidden="1" customHeight="1" x14ac:dyDescent="0.25">
      <c r="A168" s="28"/>
      <c r="B168" s="204" t="s">
        <v>140</v>
      </c>
      <c r="C168" s="204" t="s">
        <v>141</v>
      </c>
      <c r="D168" s="205">
        <v>1060</v>
      </c>
      <c r="E168" s="162" t="s">
        <v>163</v>
      </c>
      <c r="F168" s="274"/>
      <c r="G168" s="334"/>
      <c r="H168" s="151">
        <v>-483529.53</v>
      </c>
      <c r="I168" s="152"/>
      <c r="J168" s="152">
        <v>-483529.53</v>
      </c>
      <c r="K168" s="151"/>
      <c r="L168" s="245">
        <f>M168+N168</f>
        <v>-483529.53</v>
      </c>
      <c r="M168" s="19"/>
      <c r="N168" s="19">
        <v>-483529.53</v>
      </c>
      <c r="O168" s="53"/>
      <c r="P168" s="51"/>
      <c r="Q168" s="19"/>
      <c r="R168" s="19"/>
      <c r="S168" s="53"/>
      <c r="T168" s="51"/>
      <c r="U168" s="19"/>
      <c r="V168" s="19"/>
      <c r="W168" s="53"/>
      <c r="X168" s="51"/>
      <c r="Y168" s="19"/>
      <c r="Z168" s="19"/>
      <c r="AA168" s="53"/>
      <c r="AB168" s="51"/>
      <c r="AC168" s="19"/>
      <c r="AD168" s="19"/>
      <c r="AE168" s="53"/>
      <c r="AF168" s="51"/>
      <c r="AG168" s="19"/>
      <c r="AH168" s="19"/>
      <c r="AI168" s="53"/>
      <c r="AJ168" s="51"/>
      <c r="AK168" s="19"/>
      <c r="AL168" s="19"/>
      <c r="AM168" s="53"/>
    </row>
    <row r="169" spans="1:39" ht="48" hidden="1" customHeight="1" x14ac:dyDescent="0.25">
      <c r="A169" s="28"/>
      <c r="B169" s="202" t="s">
        <v>334</v>
      </c>
      <c r="C169" s="202" t="s">
        <v>93</v>
      </c>
      <c r="D169" s="280" t="s">
        <v>335</v>
      </c>
      <c r="E169" s="281"/>
      <c r="F169" s="175"/>
      <c r="G169" s="175"/>
      <c r="H169" s="151">
        <v>0</v>
      </c>
      <c r="I169" s="152">
        <v>0</v>
      </c>
      <c r="J169" s="152">
        <v>0</v>
      </c>
      <c r="K169" s="151">
        <v>0</v>
      </c>
      <c r="L169" s="245">
        <f t="shared" ref="L169:O169" si="12">L170+L171</f>
        <v>0</v>
      </c>
      <c r="M169" s="19">
        <f t="shared" si="12"/>
        <v>0</v>
      </c>
      <c r="N169" s="19">
        <f t="shared" si="12"/>
        <v>0</v>
      </c>
      <c r="O169" s="53">
        <f t="shared" si="12"/>
        <v>0</v>
      </c>
      <c r="P169" s="51"/>
      <c r="Q169" s="19"/>
      <c r="R169" s="19"/>
      <c r="S169" s="53"/>
      <c r="T169" s="51"/>
      <c r="U169" s="19"/>
      <c r="V169" s="19"/>
      <c r="W169" s="53"/>
      <c r="X169" s="51"/>
      <c r="Y169" s="19"/>
      <c r="Z169" s="19"/>
      <c r="AA169" s="53"/>
      <c r="AB169" s="51"/>
      <c r="AC169" s="19"/>
      <c r="AD169" s="19"/>
      <c r="AE169" s="53"/>
      <c r="AF169" s="51"/>
      <c r="AG169" s="19"/>
      <c r="AH169" s="19"/>
      <c r="AI169" s="53"/>
      <c r="AJ169" s="51"/>
      <c r="AK169" s="19"/>
      <c r="AL169" s="19"/>
      <c r="AM169" s="53"/>
    </row>
    <row r="170" spans="1:39" ht="48" hidden="1" customHeight="1" x14ac:dyDescent="0.25">
      <c r="A170" s="28"/>
      <c r="B170" s="204" t="s">
        <v>336</v>
      </c>
      <c r="C170" s="204" t="s">
        <v>52</v>
      </c>
      <c r="D170" s="206">
        <v>1060</v>
      </c>
      <c r="E170" s="207" t="s">
        <v>164</v>
      </c>
      <c r="F170" s="273" t="s">
        <v>343</v>
      </c>
      <c r="G170" s="333" t="s">
        <v>344</v>
      </c>
      <c r="H170" s="151">
        <v>6000000</v>
      </c>
      <c r="I170" s="152"/>
      <c r="J170" s="152">
        <v>6000000</v>
      </c>
      <c r="K170" s="151"/>
      <c r="L170" s="245">
        <f>M170+N170</f>
        <v>6000000</v>
      </c>
      <c r="M170" s="19"/>
      <c r="N170" s="19">
        <v>6000000</v>
      </c>
      <c r="O170" s="53"/>
      <c r="P170" s="51"/>
      <c r="Q170" s="19"/>
      <c r="R170" s="19"/>
      <c r="S170" s="53"/>
      <c r="T170" s="51"/>
      <c r="U170" s="19"/>
      <c r="V170" s="19"/>
      <c r="W170" s="53"/>
      <c r="X170" s="51"/>
      <c r="Y170" s="19"/>
      <c r="Z170" s="19"/>
      <c r="AA170" s="53"/>
      <c r="AB170" s="51"/>
      <c r="AC170" s="19"/>
      <c r="AD170" s="19"/>
      <c r="AE170" s="53"/>
      <c r="AF170" s="51"/>
      <c r="AG170" s="19"/>
      <c r="AH170" s="19"/>
      <c r="AI170" s="53"/>
      <c r="AJ170" s="51"/>
      <c r="AK170" s="19"/>
      <c r="AL170" s="19"/>
      <c r="AM170" s="53"/>
    </row>
    <row r="171" spans="1:39" ht="48" hidden="1" customHeight="1" x14ac:dyDescent="0.25">
      <c r="A171" s="28"/>
      <c r="B171" s="204" t="s">
        <v>337</v>
      </c>
      <c r="C171" s="204" t="s">
        <v>53</v>
      </c>
      <c r="D171" s="206">
        <v>1060</v>
      </c>
      <c r="E171" s="207" t="s">
        <v>165</v>
      </c>
      <c r="F171" s="274"/>
      <c r="G171" s="334"/>
      <c r="H171" s="151">
        <v>-6000000</v>
      </c>
      <c r="I171" s="152"/>
      <c r="J171" s="152">
        <v>-6000000</v>
      </c>
      <c r="K171" s="151"/>
      <c r="L171" s="245">
        <f>M171+N171</f>
        <v>-6000000</v>
      </c>
      <c r="M171" s="19"/>
      <c r="N171" s="19">
        <v>-6000000</v>
      </c>
      <c r="O171" s="53"/>
      <c r="P171" s="51"/>
      <c r="Q171" s="19"/>
      <c r="R171" s="19"/>
      <c r="S171" s="53"/>
      <c r="T171" s="51"/>
      <c r="U171" s="19"/>
      <c r="V171" s="19"/>
      <c r="W171" s="53"/>
      <c r="X171" s="51"/>
      <c r="Y171" s="19"/>
      <c r="Z171" s="19"/>
      <c r="AA171" s="53"/>
      <c r="AB171" s="51"/>
      <c r="AC171" s="19"/>
      <c r="AD171" s="19"/>
      <c r="AE171" s="53"/>
      <c r="AF171" s="51"/>
      <c r="AG171" s="19"/>
      <c r="AH171" s="19"/>
      <c r="AI171" s="53"/>
      <c r="AJ171" s="51"/>
      <c r="AK171" s="19"/>
      <c r="AL171" s="19"/>
      <c r="AM171" s="53"/>
    </row>
    <row r="172" spans="1:39" ht="48" hidden="1" customHeight="1" x14ac:dyDescent="0.25">
      <c r="A172" s="28"/>
      <c r="B172" s="202" t="s">
        <v>338</v>
      </c>
      <c r="C172" s="202" t="s">
        <v>94</v>
      </c>
      <c r="D172" s="280" t="s">
        <v>339</v>
      </c>
      <c r="E172" s="281"/>
      <c r="F172" s="175"/>
      <c r="G172" s="175"/>
      <c r="H172" s="151">
        <v>-3000000</v>
      </c>
      <c r="I172" s="151">
        <v>0</v>
      </c>
      <c r="J172" s="151">
        <v>-3000000</v>
      </c>
      <c r="K172" s="151">
        <v>-3000000</v>
      </c>
      <c r="L172" s="245">
        <f>M172+N172</f>
        <v>-3000000</v>
      </c>
      <c r="M172" s="18">
        <f>M174+M173</f>
        <v>0</v>
      </c>
      <c r="N172" s="18">
        <f>N174+N173</f>
        <v>-3000000</v>
      </c>
      <c r="O172" s="53">
        <f>O174+O173</f>
        <v>-3000000</v>
      </c>
      <c r="P172" s="51"/>
      <c r="Q172" s="18"/>
      <c r="R172" s="18"/>
      <c r="S172" s="53"/>
      <c r="T172" s="51"/>
      <c r="U172" s="18"/>
      <c r="V172" s="18"/>
      <c r="W172" s="53"/>
      <c r="X172" s="51"/>
      <c r="Y172" s="18"/>
      <c r="Z172" s="18"/>
      <c r="AA172" s="53"/>
      <c r="AB172" s="51"/>
      <c r="AC172" s="18"/>
      <c r="AD172" s="18"/>
      <c r="AE172" s="53"/>
      <c r="AF172" s="51"/>
      <c r="AG172" s="18"/>
      <c r="AH172" s="18"/>
      <c r="AI172" s="53"/>
      <c r="AJ172" s="51"/>
      <c r="AK172" s="18"/>
      <c r="AL172" s="18"/>
      <c r="AM172" s="53"/>
    </row>
    <row r="173" spans="1:39" ht="48" hidden="1" customHeight="1" x14ac:dyDescent="0.25">
      <c r="A173" s="28"/>
      <c r="B173" s="204" t="s">
        <v>405</v>
      </c>
      <c r="C173" s="204" t="s">
        <v>406</v>
      </c>
      <c r="D173" s="208">
        <v>1060</v>
      </c>
      <c r="E173" s="183" t="s">
        <v>407</v>
      </c>
      <c r="F173" s="273" t="s">
        <v>346</v>
      </c>
      <c r="G173" s="333" t="s">
        <v>344</v>
      </c>
      <c r="H173" s="151">
        <v>0</v>
      </c>
      <c r="I173" s="152"/>
      <c r="J173" s="152"/>
      <c r="K173" s="152"/>
      <c r="L173" s="245">
        <f>M173+N173</f>
        <v>0</v>
      </c>
      <c r="M173" s="19"/>
      <c r="N173" s="19"/>
      <c r="O173" s="52"/>
      <c r="P173" s="51"/>
      <c r="Q173" s="19"/>
      <c r="R173" s="19"/>
      <c r="S173" s="52"/>
      <c r="T173" s="51"/>
      <c r="U173" s="19"/>
      <c r="V173" s="19"/>
      <c r="W173" s="52"/>
      <c r="X173" s="51"/>
      <c r="Y173" s="19"/>
      <c r="Z173" s="19"/>
      <c r="AA173" s="52"/>
      <c r="AB173" s="51"/>
      <c r="AC173" s="19"/>
      <c r="AD173" s="19"/>
      <c r="AE173" s="52"/>
      <c r="AF173" s="51"/>
      <c r="AG173" s="19"/>
      <c r="AH173" s="19"/>
      <c r="AI173" s="52"/>
      <c r="AJ173" s="51"/>
      <c r="AK173" s="19"/>
      <c r="AL173" s="19"/>
      <c r="AM173" s="52"/>
    </row>
    <row r="174" spans="1:39" ht="65.25" hidden="1" customHeight="1" x14ac:dyDescent="0.25">
      <c r="A174" s="28"/>
      <c r="B174" s="204" t="s">
        <v>345</v>
      </c>
      <c r="C174" s="204" t="s">
        <v>51</v>
      </c>
      <c r="D174" s="208">
        <v>1060</v>
      </c>
      <c r="E174" s="183" t="s">
        <v>166</v>
      </c>
      <c r="F174" s="274"/>
      <c r="G174" s="334"/>
      <c r="H174" s="151">
        <v>-3000000</v>
      </c>
      <c r="I174" s="152"/>
      <c r="J174" s="152">
        <v>-3000000</v>
      </c>
      <c r="K174" s="152">
        <v>-3000000</v>
      </c>
      <c r="L174" s="245">
        <f>M174+N174</f>
        <v>-3000000</v>
      </c>
      <c r="M174" s="19"/>
      <c r="N174" s="19">
        <v>-3000000</v>
      </c>
      <c r="O174" s="52">
        <v>-3000000</v>
      </c>
      <c r="P174" s="51"/>
      <c r="Q174" s="19"/>
      <c r="R174" s="19"/>
      <c r="S174" s="52"/>
      <c r="T174" s="51"/>
      <c r="U174" s="19"/>
      <c r="V174" s="19"/>
      <c r="W174" s="52"/>
      <c r="X174" s="51"/>
      <c r="Y174" s="19"/>
      <c r="Z174" s="19"/>
      <c r="AA174" s="52"/>
      <c r="AB174" s="51"/>
      <c r="AC174" s="19"/>
      <c r="AD174" s="19"/>
      <c r="AE174" s="52"/>
      <c r="AF174" s="51"/>
      <c r="AG174" s="19"/>
      <c r="AH174" s="19"/>
      <c r="AI174" s="52"/>
      <c r="AJ174" s="51"/>
      <c r="AK174" s="19"/>
      <c r="AL174" s="19"/>
      <c r="AM174" s="52"/>
    </row>
    <row r="175" spans="1:39" ht="30" hidden="1" customHeight="1" x14ac:dyDescent="0.25">
      <c r="A175" s="28"/>
      <c r="B175" s="202" t="s">
        <v>144</v>
      </c>
      <c r="C175" s="123">
        <v>8860</v>
      </c>
      <c r="D175" s="299" t="s">
        <v>47</v>
      </c>
      <c r="E175" s="300"/>
      <c r="F175" s="148"/>
      <c r="G175" s="148"/>
      <c r="H175" s="151">
        <v>-6631840</v>
      </c>
      <c r="I175" s="151">
        <v>0</v>
      </c>
      <c r="J175" s="151">
        <v>-6631840</v>
      </c>
      <c r="K175" s="151">
        <v>-6631840</v>
      </c>
      <c r="L175" s="245">
        <f>L178+L179+L176+L177</f>
        <v>-6631840</v>
      </c>
      <c r="M175" s="18">
        <f>M178+M179+M176</f>
        <v>0</v>
      </c>
      <c r="N175" s="18">
        <f>N178+N179+N177</f>
        <v>-6631840</v>
      </c>
      <c r="O175" s="53">
        <f>O178+O179+O177</f>
        <v>-6631840</v>
      </c>
      <c r="P175" s="51"/>
      <c r="Q175" s="18"/>
      <c r="R175" s="18"/>
      <c r="S175" s="53"/>
      <c r="T175" s="51"/>
      <c r="U175" s="18"/>
      <c r="V175" s="18"/>
      <c r="W175" s="53"/>
      <c r="X175" s="51"/>
      <c r="Y175" s="18"/>
      <c r="Z175" s="18"/>
      <c r="AA175" s="53"/>
      <c r="AB175" s="51"/>
      <c r="AC175" s="18"/>
      <c r="AD175" s="18"/>
      <c r="AE175" s="53"/>
      <c r="AF175" s="51"/>
      <c r="AG175" s="18"/>
      <c r="AH175" s="18"/>
      <c r="AI175" s="53"/>
      <c r="AJ175" s="51"/>
      <c r="AK175" s="18"/>
      <c r="AL175" s="18"/>
      <c r="AM175" s="53"/>
    </row>
    <row r="176" spans="1:39" ht="48.75" hidden="1" customHeight="1" x14ac:dyDescent="0.25">
      <c r="A176" s="28"/>
      <c r="B176" s="204" t="s">
        <v>209</v>
      </c>
      <c r="C176" s="204" t="s">
        <v>48</v>
      </c>
      <c r="D176" s="204" t="s">
        <v>49</v>
      </c>
      <c r="E176" s="162" t="s">
        <v>167</v>
      </c>
      <c r="F176" s="148" t="s">
        <v>347</v>
      </c>
      <c r="G176" s="157" t="s">
        <v>372</v>
      </c>
      <c r="H176" s="151">
        <v>0</v>
      </c>
      <c r="I176" s="152">
        <v>0</v>
      </c>
      <c r="J176" s="152"/>
      <c r="K176" s="152"/>
      <c r="L176" s="245">
        <f>M176+N176</f>
        <v>0</v>
      </c>
      <c r="M176" s="19">
        <f>1500000+4500000-3000000-1221845-930982-847173</f>
        <v>0</v>
      </c>
      <c r="N176" s="19"/>
      <c r="O176" s="52"/>
      <c r="P176" s="51"/>
      <c r="Q176" s="19"/>
      <c r="R176" s="19"/>
      <c r="S176" s="52"/>
      <c r="T176" s="51"/>
      <c r="U176" s="19"/>
      <c r="V176" s="19"/>
      <c r="W176" s="52"/>
      <c r="X176" s="51"/>
      <c r="Y176" s="19"/>
      <c r="Z176" s="19"/>
      <c r="AA176" s="52"/>
      <c r="AB176" s="51"/>
      <c r="AC176" s="19"/>
      <c r="AD176" s="19"/>
      <c r="AE176" s="52"/>
      <c r="AF176" s="51"/>
      <c r="AG176" s="19"/>
      <c r="AH176" s="19"/>
      <c r="AI176" s="52"/>
      <c r="AJ176" s="51"/>
      <c r="AK176" s="19"/>
      <c r="AL176" s="19"/>
      <c r="AM176" s="52"/>
    </row>
    <row r="177" spans="1:39" ht="48.75" hidden="1" customHeight="1" x14ac:dyDescent="0.25">
      <c r="A177" s="28"/>
      <c r="B177" s="204" t="s">
        <v>145</v>
      </c>
      <c r="C177" s="204" t="s">
        <v>50</v>
      </c>
      <c r="D177" s="204" t="s">
        <v>49</v>
      </c>
      <c r="E177" s="162" t="s">
        <v>168</v>
      </c>
      <c r="F177" s="148" t="s">
        <v>347</v>
      </c>
      <c r="G177" s="157" t="s">
        <v>372</v>
      </c>
      <c r="H177" s="151">
        <v>-2000000</v>
      </c>
      <c r="I177" s="152"/>
      <c r="J177" s="152">
        <v>-2000000</v>
      </c>
      <c r="K177" s="152">
        <v>-2000000</v>
      </c>
      <c r="L177" s="245">
        <f>M177+N177</f>
        <v>-2000000</v>
      </c>
      <c r="M177" s="19"/>
      <c r="N177" s="19">
        <v>-2000000</v>
      </c>
      <c r="O177" s="52">
        <v>-2000000</v>
      </c>
      <c r="P177" s="51"/>
      <c r="Q177" s="19"/>
      <c r="R177" s="19"/>
      <c r="S177" s="52"/>
      <c r="T177" s="51"/>
      <c r="U177" s="19"/>
      <c r="V177" s="19"/>
      <c r="W177" s="52"/>
      <c r="X177" s="51"/>
      <c r="Y177" s="19"/>
      <c r="Z177" s="19"/>
      <c r="AA177" s="52"/>
      <c r="AB177" s="51"/>
      <c r="AC177" s="19"/>
      <c r="AD177" s="19"/>
      <c r="AE177" s="52"/>
      <c r="AF177" s="51"/>
      <c r="AG177" s="19"/>
      <c r="AH177" s="19"/>
      <c r="AI177" s="52"/>
      <c r="AJ177" s="51"/>
      <c r="AK177" s="19"/>
      <c r="AL177" s="19"/>
      <c r="AM177" s="52"/>
    </row>
    <row r="178" spans="1:39" ht="41.4" hidden="1" x14ac:dyDescent="0.25">
      <c r="A178" s="28"/>
      <c r="B178" s="204" t="s">
        <v>145</v>
      </c>
      <c r="C178" s="204" t="s">
        <v>50</v>
      </c>
      <c r="D178" s="204" t="s">
        <v>49</v>
      </c>
      <c r="E178" s="162" t="s">
        <v>168</v>
      </c>
      <c r="F178" s="148" t="s">
        <v>443</v>
      </c>
      <c r="G178" s="157" t="s">
        <v>444</v>
      </c>
      <c r="H178" s="151">
        <v>-4631840</v>
      </c>
      <c r="I178" s="152"/>
      <c r="J178" s="152">
        <v>-4631840</v>
      </c>
      <c r="K178" s="152">
        <v>-4631840</v>
      </c>
      <c r="L178" s="245">
        <f>M178+N178</f>
        <v>-4631840</v>
      </c>
      <c r="M178" s="19"/>
      <c r="N178" s="19">
        <v>-4631840</v>
      </c>
      <c r="O178" s="52">
        <v>-4631840</v>
      </c>
      <c r="P178" s="51"/>
      <c r="Q178" s="19"/>
      <c r="R178" s="19"/>
      <c r="S178" s="52"/>
      <c r="T178" s="51"/>
      <c r="U178" s="19"/>
      <c r="V178" s="19"/>
      <c r="W178" s="52"/>
      <c r="X178" s="51"/>
      <c r="Y178" s="19"/>
      <c r="Z178" s="19"/>
      <c r="AA178" s="52"/>
      <c r="AB178" s="51"/>
      <c r="AC178" s="19"/>
      <c r="AD178" s="19"/>
      <c r="AE178" s="52"/>
      <c r="AF178" s="51"/>
      <c r="AG178" s="19"/>
      <c r="AH178" s="19"/>
      <c r="AI178" s="52"/>
      <c r="AJ178" s="51"/>
      <c r="AK178" s="19"/>
      <c r="AL178" s="19"/>
      <c r="AM178" s="52"/>
    </row>
    <row r="179" spans="1:39" ht="30" hidden="1" customHeight="1" x14ac:dyDescent="0.25">
      <c r="A179" s="28"/>
      <c r="B179" s="204">
        <v>1218311</v>
      </c>
      <c r="C179" s="204">
        <v>8311</v>
      </c>
      <c r="D179" s="204" t="s">
        <v>231</v>
      </c>
      <c r="E179" s="162" t="s">
        <v>232</v>
      </c>
      <c r="F179" s="148" t="s">
        <v>227</v>
      </c>
      <c r="G179" s="157"/>
      <c r="H179" s="152">
        <v>0</v>
      </c>
      <c r="I179" s="152"/>
      <c r="J179" s="152"/>
      <c r="K179" s="152"/>
      <c r="L179" s="254">
        <f>M179+N179</f>
        <v>0</v>
      </c>
      <c r="M179" s="19"/>
      <c r="N179" s="19"/>
      <c r="O179" s="52"/>
      <c r="P179" s="65"/>
      <c r="Q179" s="19"/>
      <c r="R179" s="19"/>
      <c r="S179" s="52"/>
      <c r="T179" s="65"/>
      <c r="U179" s="19"/>
      <c r="V179" s="19"/>
      <c r="W179" s="52"/>
      <c r="X179" s="65"/>
      <c r="Y179" s="19"/>
      <c r="Z179" s="19"/>
      <c r="AA179" s="52"/>
      <c r="AB179" s="65"/>
      <c r="AC179" s="19"/>
      <c r="AD179" s="19"/>
      <c r="AE179" s="52"/>
      <c r="AF179" s="65"/>
      <c r="AG179" s="19"/>
      <c r="AH179" s="19"/>
      <c r="AI179" s="52"/>
      <c r="AJ179" s="65"/>
      <c r="AK179" s="19"/>
      <c r="AL179" s="19"/>
      <c r="AM179" s="52"/>
    </row>
    <row r="180" spans="1:39" ht="15" hidden="1" customHeight="1" x14ac:dyDescent="0.25">
      <c r="B180" s="148"/>
      <c r="C180" s="209"/>
      <c r="D180" s="210"/>
      <c r="E180" s="198"/>
      <c r="F180" s="148"/>
      <c r="G180" s="148"/>
      <c r="H180" s="151"/>
      <c r="I180" s="152"/>
      <c r="J180" s="211"/>
      <c r="K180" s="151"/>
      <c r="L180" s="245"/>
      <c r="M180" s="19"/>
      <c r="N180" s="30"/>
      <c r="O180" s="53"/>
      <c r="P180" s="51"/>
      <c r="Q180" s="19"/>
      <c r="R180" s="30"/>
      <c r="S180" s="53"/>
      <c r="T180" s="51"/>
      <c r="U180" s="19"/>
      <c r="V180" s="30"/>
      <c r="W180" s="53"/>
      <c r="X180" s="51"/>
      <c r="Y180" s="19"/>
      <c r="Z180" s="30"/>
      <c r="AA180" s="53"/>
      <c r="AB180" s="51"/>
      <c r="AC180" s="19"/>
      <c r="AD180" s="30"/>
      <c r="AE180" s="53"/>
      <c r="AF180" s="51"/>
      <c r="AG180" s="19"/>
      <c r="AH180" s="30"/>
      <c r="AI180" s="53"/>
      <c r="AJ180" s="51"/>
      <c r="AK180" s="19"/>
      <c r="AL180" s="30"/>
      <c r="AM180" s="53"/>
    </row>
    <row r="181" spans="1:39" ht="31.5" hidden="1" customHeight="1" x14ac:dyDescent="0.25">
      <c r="B181" s="122">
        <v>1500000</v>
      </c>
      <c r="C181" s="301" t="s">
        <v>423</v>
      </c>
      <c r="D181" s="302"/>
      <c r="E181" s="303"/>
      <c r="F181" s="156"/>
      <c r="G181" s="157"/>
      <c r="H181" s="151">
        <v>0</v>
      </c>
      <c r="I181" s="151">
        <v>0</v>
      </c>
      <c r="J181" s="151">
        <v>0</v>
      </c>
      <c r="K181" s="151">
        <v>0</v>
      </c>
      <c r="L181" s="245">
        <f>M181+N181</f>
        <v>0</v>
      </c>
      <c r="M181" s="18">
        <f t="shared" ref="M181:O183" si="13">M182</f>
        <v>0</v>
      </c>
      <c r="N181" s="18">
        <f t="shared" si="13"/>
        <v>0</v>
      </c>
      <c r="O181" s="53">
        <f t="shared" si="13"/>
        <v>0</v>
      </c>
      <c r="P181" s="51"/>
      <c r="Q181" s="18"/>
      <c r="R181" s="18"/>
      <c r="S181" s="53"/>
      <c r="T181" s="51"/>
      <c r="U181" s="18"/>
      <c r="V181" s="18"/>
      <c r="W181" s="53"/>
      <c r="X181" s="51"/>
      <c r="Y181" s="18"/>
      <c r="Z181" s="18"/>
      <c r="AA181" s="53"/>
      <c r="AB181" s="51"/>
      <c r="AC181" s="18"/>
      <c r="AD181" s="18"/>
      <c r="AE181" s="53"/>
      <c r="AF181" s="51"/>
      <c r="AG181" s="18"/>
      <c r="AH181" s="18"/>
      <c r="AI181" s="53"/>
      <c r="AJ181" s="51"/>
      <c r="AK181" s="18"/>
      <c r="AL181" s="18"/>
      <c r="AM181" s="53"/>
    </row>
    <row r="182" spans="1:39" ht="28.5" hidden="1" customHeight="1" x14ac:dyDescent="0.25">
      <c r="B182" s="168">
        <v>1510000</v>
      </c>
      <c r="C182" s="306" t="s">
        <v>423</v>
      </c>
      <c r="D182" s="307"/>
      <c r="E182" s="308"/>
      <c r="F182" s="156"/>
      <c r="G182" s="157"/>
      <c r="H182" s="151">
        <v>0</v>
      </c>
      <c r="I182" s="151">
        <v>0</v>
      </c>
      <c r="J182" s="151">
        <v>0</v>
      </c>
      <c r="K182" s="151">
        <v>0</v>
      </c>
      <c r="L182" s="245">
        <f>M182+N182</f>
        <v>0</v>
      </c>
      <c r="M182" s="18">
        <f t="shared" si="13"/>
        <v>0</v>
      </c>
      <c r="N182" s="18">
        <f t="shared" si="13"/>
        <v>0</v>
      </c>
      <c r="O182" s="53">
        <f t="shared" si="13"/>
        <v>0</v>
      </c>
      <c r="P182" s="51"/>
      <c r="Q182" s="18"/>
      <c r="R182" s="18"/>
      <c r="S182" s="53"/>
      <c r="T182" s="51"/>
      <c r="U182" s="18"/>
      <c r="V182" s="18"/>
      <c r="W182" s="53"/>
      <c r="X182" s="51"/>
      <c r="Y182" s="18"/>
      <c r="Z182" s="18"/>
      <c r="AA182" s="53"/>
      <c r="AB182" s="51"/>
      <c r="AC182" s="18"/>
      <c r="AD182" s="18"/>
      <c r="AE182" s="53"/>
      <c r="AF182" s="51"/>
      <c r="AG182" s="18"/>
      <c r="AH182" s="18"/>
      <c r="AI182" s="53"/>
      <c r="AJ182" s="51"/>
      <c r="AK182" s="18"/>
      <c r="AL182" s="18"/>
      <c r="AM182" s="53"/>
    </row>
    <row r="183" spans="1:39" ht="15.75" hidden="1" customHeight="1" x14ac:dyDescent="0.3">
      <c r="B183" s="122">
        <v>1517300</v>
      </c>
      <c r="C183" s="122">
        <v>7300</v>
      </c>
      <c r="D183" s="304" t="s">
        <v>57</v>
      </c>
      <c r="E183" s="305"/>
      <c r="F183" s="156"/>
      <c r="G183" s="157"/>
      <c r="H183" s="151">
        <v>0</v>
      </c>
      <c r="I183" s="151">
        <v>0</v>
      </c>
      <c r="J183" s="151">
        <v>0</v>
      </c>
      <c r="K183" s="151">
        <v>0</v>
      </c>
      <c r="L183" s="245">
        <f>M183+N183</f>
        <v>0</v>
      </c>
      <c r="M183" s="18">
        <f t="shared" si="13"/>
        <v>0</v>
      </c>
      <c r="N183" s="18">
        <f t="shared" si="13"/>
        <v>0</v>
      </c>
      <c r="O183" s="53">
        <f t="shared" si="13"/>
        <v>0</v>
      </c>
      <c r="P183" s="51"/>
      <c r="Q183" s="18"/>
      <c r="R183" s="18"/>
      <c r="S183" s="53"/>
      <c r="T183" s="51"/>
      <c r="U183" s="18"/>
      <c r="V183" s="18"/>
      <c r="W183" s="53"/>
      <c r="X183" s="51"/>
      <c r="Y183" s="18"/>
      <c r="Z183" s="18"/>
      <c r="AA183" s="53"/>
      <c r="AB183" s="51"/>
      <c r="AC183" s="18"/>
      <c r="AD183" s="18"/>
      <c r="AE183" s="53"/>
      <c r="AF183" s="51"/>
      <c r="AG183" s="18"/>
      <c r="AH183" s="18"/>
      <c r="AI183" s="53"/>
      <c r="AJ183" s="51"/>
      <c r="AK183" s="18"/>
      <c r="AL183" s="18"/>
      <c r="AM183" s="53"/>
    </row>
    <row r="184" spans="1:39" ht="83.25" hidden="1" customHeight="1" x14ac:dyDescent="0.25">
      <c r="B184" s="148">
        <v>1517350</v>
      </c>
      <c r="C184" s="148">
        <v>7350</v>
      </c>
      <c r="D184" s="147" t="s">
        <v>408</v>
      </c>
      <c r="E184" s="148" t="s">
        <v>409</v>
      </c>
      <c r="F184" s="148" t="s">
        <v>411</v>
      </c>
      <c r="G184" s="148" t="s">
        <v>410</v>
      </c>
      <c r="H184" s="151">
        <v>0</v>
      </c>
      <c r="I184" s="151"/>
      <c r="J184" s="152"/>
      <c r="K184" s="152"/>
      <c r="L184" s="245">
        <f>M184+N184</f>
        <v>0</v>
      </c>
      <c r="M184" s="18"/>
      <c r="N184" s="19"/>
      <c r="O184" s="52"/>
      <c r="P184" s="51"/>
      <c r="Q184" s="18"/>
      <c r="R184" s="19"/>
      <c r="S184" s="52"/>
      <c r="T184" s="51"/>
      <c r="U184" s="18"/>
      <c r="V184" s="19"/>
      <c r="W184" s="52"/>
      <c r="X184" s="51"/>
      <c r="Y184" s="18"/>
      <c r="Z184" s="19"/>
      <c r="AA184" s="52"/>
      <c r="AB184" s="51"/>
      <c r="AC184" s="18"/>
      <c r="AD184" s="19"/>
      <c r="AE184" s="52"/>
      <c r="AF184" s="51"/>
      <c r="AG184" s="18"/>
      <c r="AH184" s="19"/>
      <c r="AI184" s="52"/>
      <c r="AJ184" s="51"/>
      <c r="AK184" s="18"/>
      <c r="AL184" s="19"/>
      <c r="AM184" s="52"/>
    </row>
    <row r="185" spans="1:39" ht="75" hidden="1" customHeight="1" x14ac:dyDescent="0.25">
      <c r="B185" s="148">
        <v>1517370</v>
      </c>
      <c r="C185" s="148">
        <v>7370</v>
      </c>
      <c r="D185" s="147" t="s">
        <v>129</v>
      </c>
      <c r="E185" s="212" t="s">
        <v>58</v>
      </c>
      <c r="F185" s="156" t="s">
        <v>130</v>
      </c>
      <c r="G185" s="157"/>
      <c r="H185" s="151">
        <v>0</v>
      </c>
      <c r="I185" s="151"/>
      <c r="J185" s="151"/>
      <c r="K185" s="151"/>
      <c r="L185" s="245">
        <f t="shared" ref="L185:L198" si="14">M185+N185</f>
        <v>0</v>
      </c>
      <c r="M185" s="18"/>
      <c r="N185" s="18"/>
      <c r="O185" s="53"/>
      <c r="P185" s="51"/>
      <c r="Q185" s="18"/>
      <c r="R185" s="18"/>
      <c r="S185" s="53"/>
      <c r="T185" s="51"/>
      <c r="U185" s="18"/>
      <c r="V185" s="18"/>
      <c r="W185" s="53"/>
      <c r="X185" s="51"/>
      <c r="Y185" s="18"/>
      <c r="Z185" s="18"/>
      <c r="AA185" s="53"/>
      <c r="AB185" s="51"/>
      <c r="AC185" s="18"/>
      <c r="AD185" s="18"/>
      <c r="AE185" s="53"/>
      <c r="AF185" s="51"/>
      <c r="AG185" s="18"/>
      <c r="AH185" s="18"/>
      <c r="AI185" s="53"/>
      <c r="AJ185" s="51"/>
      <c r="AK185" s="18"/>
      <c r="AL185" s="18"/>
      <c r="AM185" s="53"/>
    </row>
    <row r="186" spans="1:39" ht="21" customHeight="1" x14ac:dyDescent="0.25">
      <c r="B186" s="122">
        <v>1900000</v>
      </c>
      <c r="C186" s="301" t="s">
        <v>150</v>
      </c>
      <c r="D186" s="302"/>
      <c r="E186" s="303"/>
      <c r="F186" s="156"/>
      <c r="G186" s="157"/>
      <c r="H186" s="151">
        <v>1239280270.24</v>
      </c>
      <c r="I186" s="151">
        <v>0</v>
      </c>
      <c r="J186" s="151">
        <v>1239280270.24</v>
      </c>
      <c r="K186" s="151">
        <v>0</v>
      </c>
      <c r="L186" s="255">
        <f t="shared" si="14"/>
        <v>912445500</v>
      </c>
      <c r="M186" s="74">
        <f>M187</f>
        <v>0</v>
      </c>
      <c r="N186" s="74">
        <f>N187</f>
        <v>912445500</v>
      </c>
      <c r="O186" s="76">
        <f>O187</f>
        <v>0</v>
      </c>
      <c r="P186" s="75">
        <f>P187</f>
        <v>326834770.24000001</v>
      </c>
      <c r="Q186" s="74"/>
      <c r="R186" s="74">
        <f>R187</f>
        <v>326834770.24000001</v>
      </c>
      <c r="S186" s="76"/>
      <c r="T186" s="51"/>
      <c r="U186" s="18"/>
      <c r="V186" s="18"/>
      <c r="W186" s="53"/>
      <c r="X186" s="51"/>
      <c r="Y186" s="18"/>
      <c r="Z186" s="18"/>
      <c r="AA186" s="53"/>
      <c r="AB186" s="51"/>
      <c r="AC186" s="18"/>
      <c r="AD186" s="18"/>
      <c r="AE186" s="53"/>
      <c r="AF186" s="51"/>
      <c r="AG186" s="18"/>
      <c r="AH186" s="18"/>
      <c r="AI186" s="53"/>
      <c r="AJ186" s="51"/>
      <c r="AK186" s="18"/>
      <c r="AL186" s="18"/>
      <c r="AM186" s="53"/>
    </row>
    <row r="187" spans="1:39" ht="22.5" customHeight="1" x14ac:dyDescent="0.25">
      <c r="B187" s="168">
        <v>1910000</v>
      </c>
      <c r="C187" s="306" t="s">
        <v>150</v>
      </c>
      <c r="D187" s="307"/>
      <c r="E187" s="308"/>
      <c r="F187" s="156"/>
      <c r="G187" s="157"/>
      <c r="H187" s="151">
        <v>1239280270.24</v>
      </c>
      <c r="I187" s="151">
        <v>0</v>
      </c>
      <c r="J187" s="151">
        <v>1239280270.24</v>
      </c>
      <c r="K187" s="151">
        <v>0</v>
      </c>
      <c r="L187" s="255">
        <f t="shared" si="14"/>
        <v>912445500</v>
      </c>
      <c r="M187" s="74">
        <f>M188</f>
        <v>0</v>
      </c>
      <c r="N187" s="74">
        <f>N188</f>
        <v>912445500</v>
      </c>
      <c r="O187" s="76">
        <f>O188</f>
        <v>0</v>
      </c>
      <c r="P187" s="75">
        <f>Q187+R187</f>
        <v>326834770.24000001</v>
      </c>
      <c r="Q187" s="74"/>
      <c r="R187" s="74">
        <f>R188</f>
        <v>326834770.24000001</v>
      </c>
      <c r="S187" s="76"/>
      <c r="T187" s="51"/>
      <c r="U187" s="18"/>
      <c r="V187" s="18"/>
      <c r="W187" s="53"/>
      <c r="X187" s="51"/>
      <c r="Y187" s="18"/>
      <c r="Z187" s="18"/>
      <c r="AA187" s="53"/>
      <c r="AB187" s="51"/>
      <c r="AC187" s="18"/>
      <c r="AD187" s="18"/>
      <c r="AE187" s="53"/>
      <c r="AF187" s="51"/>
      <c r="AG187" s="18"/>
      <c r="AH187" s="18"/>
      <c r="AI187" s="53"/>
      <c r="AJ187" s="51"/>
      <c r="AK187" s="18"/>
      <c r="AL187" s="18"/>
      <c r="AM187" s="53"/>
    </row>
    <row r="188" spans="1:39" ht="66" customHeight="1" x14ac:dyDescent="0.25">
      <c r="B188" s="148">
        <v>1917462</v>
      </c>
      <c r="C188" s="148">
        <v>7462</v>
      </c>
      <c r="D188" s="147" t="s">
        <v>151</v>
      </c>
      <c r="E188" s="165" t="s">
        <v>152</v>
      </c>
      <c r="F188" s="148" t="s">
        <v>153</v>
      </c>
      <c r="G188" s="157" t="s">
        <v>329</v>
      </c>
      <c r="H188" s="151">
        <v>1239280270.24</v>
      </c>
      <c r="I188" s="151"/>
      <c r="J188" s="152">
        <v>1239280270.24</v>
      </c>
      <c r="K188" s="151"/>
      <c r="L188" s="256">
        <f t="shared" si="14"/>
        <v>912445500</v>
      </c>
      <c r="M188" s="77"/>
      <c r="N188" s="78">
        <v>912445500</v>
      </c>
      <c r="O188" s="80"/>
      <c r="P188" s="79"/>
      <c r="Q188" s="77"/>
      <c r="R188" s="78">
        <v>326834770.24000001</v>
      </c>
      <c r="S188" s="80"/>
      <c r="T188" s="51"/>
      <c r="U188" s="18"/>
      <c r="V188" s="19"/>
      <c r="W188" s="53"/>
      <c r="X188" s="51"/>
      <c r="Y188" s="18"/>
      <c r="Z188" s="19"/>
      <c r="AA188" s="53"/>
      <c r="AB188" s="51"/>
      <c r="AC188" s="18"/>
      <c r="AD188" s="19"/>
      <c r="AE188" s="53"/>
      <c r="AF188" s="51"/>
      <c r="AG188" s="18"/>
      <c r="AH188" s="19"/>
      <c r="AI188" s="53"/>
      <c r="AJ188" s="51"/>
      <c r="AK188" s="18"/>
      <c r="AL188" s="19"/>
      <c r="AM188" s="53"/>
    </row>
    <row r="189" spans="1:39" ht="15" hidden="1" customHeight="1" x14ac:dyDescent="0.25">
      <c r="B189" s="123"/>
      <c r="C189" s="209"/>
      <c r="D189" s="210"/>
      <c r="E189" s="213"/>
      <c r="F189" s="156"/>
      <c r="G189" s="157"/>
      <c r="H189" s="151">
        <v>0</v>
      </c>
      <c r="I189" s="151"/>
      <c r="J189" s="151"/>
      <c r="K189" s="151"/>
      <c r="L189" s="245">
        <f t="shared" si="14"/>
        <v>0</v>
      </c>
      <c r="M189" s="18"/>
      <c r="N189" s="18"/>
      <c r="O189" s="53"/>
      <c r="P189" s="51"/>
      <c r="Q189" s="18"/>
      <c r="R189" s="18"/>
      <c r="S189" s="53"/>
      <c r="T189" s="51"/>
      <c r="U189" s="18"/>
      <c r="V189" s="18"/>
      <c r="W189" s="53"/>
      <c r="X189" s="51"/>
      <c r="Y189" s="18"/>
      <c r="Z189" s="18"/>
      <c r="AA189" s="53"/>
      <c r="AB189" s="51"/>
      <c r="AC189" s="18"/>
      <c r="AD189" s="18"/>
      <c r="AE189" s="53"/>
      <c r="AF189" s="51"/>
      <c r="AG189" s="18"/>
      <c r="AH189" s="18"/>
      <c r="AI189" s="53"/>
      <c r="AJ189" s="51"/>
      <c r="AK189" s="18"/>
      <c r="AL189" s="18"/>
      <c r="AM189" s="53"/>
    </row>
    <row r="190" spans="1:39" ht="15" hidden="1" customHeight="1" x14ac:dyDescent="0.25">
      <c r="B190" s="123"/>
      <c r="C190" s="209"/>
      <c r="D190" s="210"/>
      <c r="E190" s="213"/>
      <c r="F190" s="156"/>
      <c r="G190" s="157"/>
      <c r="H190" s="151">
        <v>0</v>
      </c>
      <c r="I190" s="151"/>
      <c r="J190" s="151"/>
      <c r="K190" s="151"/>
      <c r="L190" s="245">
        <f t="shared" si="14"/>
        <v>0</v>
      </c>
      <c r="M190" s="18"/>
      <c r="N190" s="18"/>
      <c r="O190" s="53"/>
      <c r="P190" s="51"/>
      <c r="Q190" s="18"/>
      <c r="R190" s="18"/>
      <c r="S190" s="53"/>
      <c r="T190" s="51"/>
      <c r="U190" s="18"/>
      <c r="V190" s="18"/>
      <c r="W190" s="53"/>
      <c r="X190" s="51"/>
      <c r="Y190" s="18"/>
      <c r="Z190" s="18"/>
      <c r="AA190" s="53"/>
      <c r="AB190" s="51"/>
      <c r="AC190" s="18"/>
      <c r="AD190" s="18"/>
      <c r="AE190" s="53"/>
      <c r="AF190" s="51"/>
      <c r="AG190" s="18"/>
      <c r="AH190" s="18"/>
      <c r="AI190" s="53"/>
      <c r="AJ190" s="51"/>
      <c r="AK190" s="18"/>
      <c r="AL190" s="18"/>
      <c r="AM190" s="53"/>
    </row>
    <row r="191" spans="1:39" ht="42" hidden="1" customHeight="1" x14ac:dyDescent="0.25">
      <c r="B191" s="122">
        <v>2300000</v>
      </c>
      <c r="C191" s="301" t="s">
        <v>13</v>
      </c>
      <c r="D191" s="302"/>
      <c r="E191" s="303"/>
      <c r="F191" s="122"/>
      <c r="G191" s="122"/>
      <c r="H191" s="151">
        <v>8151200</v>
      </c>
      <c r="I191" s="167">
        <v>8151200</v>
      </c>
      <c r="J191" s="167">
        <v>0</v>
      </c>
      <c r="K191" s="167">
        <v>0</v>
      </c>
      <c r="L191" s="245">
        <f t="shared" si="14"/>
        <v>8151200</v>
      </c>
      <c r="M191" s="25">
        <f>M192</f>
        <v>8151200</v>
      </c>
      <c r="N191" s="25">
        <f>N192</f>
        <v>0</v>
      </c>
      <c r="O191" s="61">
        <f>O192</f>
        <v>0</v>
      </c>
      <c r="P191" s="51"/>
      <c r="Q191" s="25"/>
      <c r="R191" s="25"/>
      <c r="S191" s="61"/>
      <c r="T191" s="51"/>
      <c r="U191" s="25"/>
      <c r="V191" s="25"/>
      <c r="W191" s="61"/>
      <c r="X191" s="51"/>
      <c r="Y191" s="25"/>
      <c r="Z191" s="25"/>
      <c r="AA191" s="61"/>
      <c r="AB191" s="51"/>
      <c r="AC191" s="25"/>
      <c r="AD191" s="25"/>
      <c r="AE191" s="61"/>
      <c r="AF191" s="51"/>
      <c r="AG191" s="25"/>
      <c r="AH191" s="25"/>
      <c r="AI191" s="61"/>
      <c r="AJ191" s="51"/>
      <c r="AK191" s="25"/>
      <c r="AL191" s="25"/>
      <c r="AM191" s="61"/>
    </row>
    <row r="192" spans="1:39" ht="39.75" hidden="1" customHeight="1" x14ac:dyDescent="0.25">
      <c r="B192" s="168">
        <v>2310000</v>
      </c>
      <c r="C192" s="306" t="s">
        <v>13</v>
      </c>
      <c r="D192" s="307"/>
      <c r="E192" s="308"/>
      <c r="F192" s="168"/>
      <c r="G192" s="168"/>
      <c r="H192" s="169">
        <v>8151200</v>
      </c>
      <c r="I192" s="169">
        <v>8151200</v>
      </c>
      <c r="J192" s="169">
        <v>0</v>
      </c>
      <c r="K192" s="169">
        <v>0</v>
      </c>
      <c r="L192" s="252">
        <f t="shared" si="14"/>
        <v>8151200</v>
      </c>
      <c r="M192" s="26">
        <f>M193+M197+M194+M196+M195</f>
        <v>8151200</v>
      </c>
      <c r="N192" s="26">
        <f>N193+N197+N194+N196</f>
        <v>0</v>
      </c>
      <c r="O192" s="63">
        <f>O193+O197+O194+O196</f>
        <v>0</v>
      </c>
      <c r="P192" s="62"/>
      <c r="Q192" s="26"/>
      <c r="R192" s="26"/>
      <c r="S192" s="63"/>
      <c r="T192" s="62"/>
      <c r="U192" s="26"/>
      <c r="V192" s="26"/>
      <c r="W192" s="63"/>
      <c r="X192" s="62"/>
      <c r="Y192" s="26"/>
      <c r="Z192" s="26"/>
      <c r="AA192" s="63"/>
      <c r="AB192" s="62"/>
      <c r="AC192" s="26"/>
      <c r="AD192" s="26"/>
      <c r="AE192" s="63"/>
      <c r="AF192" s="62"/>
      <c r="AG192" s="26"/>
      <c r="AH192" s="26"/>
      <c r="AI192" s="63"/>
      <c r="AJ192" s="62"/>
      <c r="AK192" s="26"/>
      <c r="AL192" s="26"/>
      <c r="AM192" s="63"/>
    </row>
    <row r="193" spans="2:39" ht="39.6" hidden="1" x14ac:dyDescent="0.25">
      <c r="B193" s="147">
        <v>2318410</v>
      </c>
      <c r="C193" s="205">
        <v>8410</v>
      </c>
      <c r="D193" s="147" t="s">
        <v>39</v>
      </c>
      <c r="E193" s="148" t="s">
        <v>182</v>
      </c>
      <c r="F193" s="214" t="s">
        <v>400</v>
      </c>
      <c r="G193" s="214" t="s">
        <v>404</v>
      </c>
      <c r="H193" s="151">
        <v>5421200</v>
      </c>
      <c r="I193" s="152">
        <v>5421200</v>
      </c>
      <c r="J193" s="215"/>
      <c r="K193" s="151"/>
      <c r="L193" s="245">
        <f t="shared" si="14"/>
        <v>5421200</v>
      </c>
      <c r="M193" s="19">
        <v>5421200</v>
      </c>
      <c r="N193" s="31"/>
      <c r="O193" s="53"/>
      <c r="P193" s="51"/>
      <c r="Q193" s="19"/>
      <c r="R193" s="31"/>
      <c r="S193" s="53"/>
      <c r="T193" s="51"/>
      <c r="U193" s="19"/>
      <c r="V193" s="31"/>
      <c r="W193" s="53"/>
      <c r="X193" s="51"/>
      <c r="Y193" s="19"/>
      <c r="Z193" s="31"/>
      <c r="AA193" s="53"/>
      <c r="AB193" s="51"/>
      <c r="AC193" s="19"/>
      <c r="AD193" s="31"/>
      <c r="AE193" s="53"/>
      <c r="AF193" s="51"/>
      <c r="AG193" s="19"/>
      <c r="AH193" s="31"/>
      <c r="AI193" s="53"/>
      <c r="AJ193" s="51"/>
      <c r="AK193" s="19"/>
      <c r="AL193" s="31"/>
      <c r="AM193" s="53"/>
    </row>
    <row r="194" spans="2:39" ht="56.25" hidden="1" customHeight="1" x14ac:dyDescent="0.25">
      <c r="B194" s="147" t="s">
        <v>40</v>
      </c>
      <c r="C194" s="147" t="s">
        <v>41</v>
      </c>
      <c r="D194" s="147" t="s">
        <v>39</v>
      </c>
      <c r="E194" s="148" t="s">
        <v>42</v>
      </c>
      <c r="F194" s="214" t="s">
        <v>400</v>
      </c>
      <c r="G194" s="214" t="s">
        <v>404</v>
      </c>
      <c r="H194" s="151">
        <v>2730000</v>
      </c>
      <c r="I194" s="152">
        <v>2730000</v>
      </c>
      <c r="J194" s="216"/>
      <c r="K194" s="151"/>
      <c r="L194" s="245">
        <f t="shared" si="14"/>
        <v>2730000</v>
      </c>
      <c r="M194" s="19">
        <v>2730000</v>
      </c>
      <c r="N194" s="32"/>
      <c r="O194" s="53"/>
      <c r="P194" s="51"/>
      <c r="Q194" s="19"/>
      <c r="R194" s="32"/>
      <c r="S194" s="53"/>
      <c r="T194" s="51"/>
      <c r="U194" s="19"/>
      <c r="V194" s="32"/>
      <c r="W194" s="53"/>
      <c r="X194" s="51"/>
      <c r="Y194" s="19"/>
      <c r="Z194" s="32"/>
      <c r="AA194" s="53"/>
      <c r="AB194" s="51"/>
      <c r="AC194" s="19"/>
      <c r="AD194" s="32"/>
      <c r="AE194" s="53"/>
      <c r="AF194" s="51"/>
      <c r="AG194" s="19"/>
      <c r="AH194" s="32"/>
      <c r="AI194" s="53"/>
      <c r="AJ194" s="51"/>
      <c r="AK194" s="19"/>
      <c r="AL194" s="32"/>
      <c r="AM194" s="53"/>
    </row>
    <row r="195" spans="2:39" ht="102" hidden="1" customHeight="1" x14ac:dyDescent="0.25">
      <c r="B195" s="147" t="s">
        <v>40</v>
      </c>
      <c r="C195" s="147" t="s">
        <v>41</v>
      </c>
      <c r="D195" s="147" t="s">
        <v>39</v>
      </c>
      <c r="E195" s="148" t="s">
        <v>42</v>
      </c>
      <c r="F195" s="214" t="s">
        <v>340</v>
      </c>
      <c r="G195" s="214" t="s">
        <v>341</v>
      </c>
      <c r="H195" s="151">
        <v>0</v>
      </c>
      <c r="I195" s="152"/>
      <c r="J195" s="216"/>
      <c r="K195" s="151"/>
      <c r="L195" s="245">
        <f t="shared" si="14"/>
        <v>0</v>
      </c>
      <c r="M195" s="19"/>
      <c r="N195" s="32"/>
      <c r="O195" s="53"/>
      <c r="P195" s="51"/>
      <c r="Q195" s="19"/>
      <c r="R195" s="32"/>
      <c r="S195" s="53"/>
      <c r="T195" s="51"/>
      <c r="U195" s="19"/>
      <c r="V195" s="32"/>
      <c r="W195" s="53"/>
      <c r="X195" s="51"/>
      <c r="Y195" s="19"/>
      <c r="Z195" s="32"/>
      <c r="AA195" s="53"/>
      <c r="AB195" s="51"/>
      <c r="AC195" s="19"/>
      <c r="AD195" s="32"/>
      <c r="AE195" s="53"/>
      <c r="AF195" s="51"/>
      <c r="AG195" s="19"/>
      <c r="AH195" s="32"/>
      <c r="AI195" s="53"/>
      <c r="AJ195" s="51"/>
      <c r="AK195" s="19"/>
      <c r="AL195" s="32"/>
      <c r="AM195" s="53"/>
    </row>
    <row r="196" spans="2:39" ht="60" hidden="1" customHeight="1" x14ac:dyDescent="0.25">
      <c r="B196" s="147" t="s">
        <v>40</v>
      </c>
      <c r="C196" s="147" t="s">
        <v>41</v>
      </c>
      <c r="D196" s="147" t="s">
        <v>39</v>
      </c>
      <c r="E196" s="148" t="s">
        <v>42</v>
      </c>
      <c r="F196" s="214" t="s">
        <v>184</v>
      </c>
      <c r="G196" s="205" t="s">
        <v>349</v>
      </c>
      <c r="H196" s="151">
        <v>0</v>
      </c>
      <c r="I196" s="152"/>
      <c r="J196" s="216"/>
      <c r="K196" s="151"/>
      <c r="L196" s="245">
        <f t="shared" si="14"/>
        <v>0</v>
      </c>
      <c r="M196" s="19"/>
      <c r="N196" s="32"/>
      <c r="O196" s="53"/>
      <c r="P196" s="51"/>
      <c r="Q196" s="19"/>
      <c r="R196" s="32"/>
      <c r="S196" s="53"/>
      <c r="T196" s="51"/>
      <c r="U196" s="19"/>
      <c r="V196" s="32"/>
      <c r="W196" s="53"/>
      <c r="X196" s="51"/>
      <c r="Y196" s="19"/>
      <c r="Z196" s="32"/>
      <c r="AA196" s="53"/>
      <c r="AB196" s="51"/>
      <c r="AC196" s="19"/>
      <c r="AD196" s="32"/>
      <c r="AE196" s="53"/>
      <c r="AF196" s="51"/>
      <c r="AG196" s="19"/>
      <c r="AH196" s="32"/>
      <c r="AI196" s="53"/>
      <c r="AJ196" s="51"/>
      <c r="AK196" s="19"/>
      <c r="AL196" s="32"/>
      <c r="AM196" s="53"/>
    </row>
    <row r="197" spans="2:39" ht="58.5" hidden="1" customHeight="1" x14ac:dyDescent="0.25">
      <c r="B197" s="147" t="s">
        <v>40</v>
      </c>
      <c r="C197" s="147" t="s">
        <v>41</v>
      </c>
      <c r="D197" s="147" t="s">
        <v>39</v>
      </c>
      <c r="E197" s="148" t="s">
        <v>42</v>
      </c>
      <c r="F197" s="214" t="s">
        <v>185</v>
      </c>
      <c r="G197" s="205" t="s">
        <v>348</v>
      </c>
      <c r="H197" s="151">
        <v>0</v>
      </c>
      <c r="I197" s="152"/>
      <c r="J197" s="216"/>
      <c r="K197" s="151"/>
      <c r="L197" s="245">
        <f t="shared" si="14"/>
        <v>0</v>
      </c>
      <c r="M197" s="19"/>
      <c r="N197" s="32"/>
      <c r="O197" s="53"/>
      <c r="P197" s="51"/>
      <c r="Q197" s="19"/>
      <c r="R197" s="32"/>
      <c r="S197" s="53"/>
      <c r="T197" s="51"/>
      <c r="U197" s="19"/>
      <c r="V197" s="32"/>
      <c r="W197" s="53"/>
      <c r="X197" s="51"/>
      <c r="Y197" s="19"/>
      <c r="Z197" s="32"/>
      <c r="AA197" s="53"/>
      <c r="AB197" s="51"/>
      <c r="AC197" s="19"/>
      <c r="AD197" s="32"/>
      <c r="AE197" s="53"/>
      <c r="AF197" s="51"/>
      <c r="AG197" s="19"/>
      <c r="AH197" s="32"/>
      <c r="AI197" s="53"/>
      <c r="AJ197" s="51"/>
      <c r="AK197" s="19"/>
      <c r="AL197" s="32"/>
      <c r="AM197" s="53"/>
    </row>
    <row r="198" spans="2:39" ht="17.399999999999999" hidden="1" x14ac:dyDescent="0.25">
      <c r="B198" s="124" t="s">
        <v>429</v>
      </c>
      <c r="C198" s="296" t="s">
        <v>437</v>
      </c>
      <c r="D198" s="297"/>
      <c r="E198" s="298"/>
      <c r="F198" s="136"/>
      <c r="G198" s="217"/>
      <c r="H198" s="151">
        <v>3100000</v>
      </c>
      <c r="I198" s="151">
        <v>3500000</v>
      </c>
      <c r="J198" s="151">
        <v>-400000</v>
      </c>
      <c r="K198" s="151">
        <v>-1000000</v>
      </c>
      <c r="L198" s="245">
        <f t="shared" si="14"/>
        <v>3100000</v>
      </c>
      <c r="M198" s="18">
        <f>M199</f>
        <v>3500000</v>
      </c>
      <c r="N198" s="18">
        <f>N199</f>
        <v>-400000</v>
      </c>
      <c r="O198" s="53">
        <f>O199</f>
        <v>-1000000</v>
      </c>
      <c r="P198" s="51"/>
      <c r="Q198" s="18"/>
      <c r="R198" s="18"/>
      <c r="S198" s="53"/>
      <c r="T198" s="51"/>
      <c r="U198" s="18"/>
      <c r="V198" s="18"/>
      <c r="W198" s="53"/>
      <c r="X198" s="51"/>
      <c r="Y198" s="18"/>
      <c r="Z198" s="18"/>
      <c r="AA198" s="53"/>
      <c r="AB198" s="51"/>
      <c r="AC198" s="18"/>
      <c r="AD198" s="18"/>
      <c r="AE198" s="53"/>
      <c r="AF198" s="51"/>
      <c r="AG198" s="18"/>
      <c r="AH198" s="18"/>
      <c r="AI198" s="53"/>
      <c r="AJ198" s="51"/>
      <c r="AK198" s="18"/>
      <c r="AL198" s="18"/>
      <c r="AM198" s="53"/>
    </row>
    <row r="199" spans="2:39" ht="18" hidden="1" x14ac:dyDescent="0.25">
      <c r="B199" s="128" t="s">
        <v>430</v>
      </c>
      <c r="C199" s="277" t="s">
        <v>437</v>
      </c>
      <c r="D199" s="278"/>
      <c r="E199" s="279"/>
      <c r="F199" s="218"/>
      <c r="G199" s="219"/>
      <c r="H199" s="211">
        <v>2500000</v>
      </c>
      <c r="I199" s="151">
        <v>3500000</v>
      </c>
      <c r="J199" s="151">
        <v>-400000</v>
      </c>
      <c r="K199" s="151">
        <v>-1000000</v>
      </c>
      <c r="L199" s="257">
        <f t="shared" ref="L199:O199" si="15">L200+L206</f>
        <v>2500000</v>
      </c>
      <c r="M199" s="18">
        <f t="shared" si="15"/>
        <v>3500000</v>
      </c>
      <c r="N199" s="18">
        <f t="shared" si="15"/>
        <v>-400000</v>
      </c>
      <c r="O199" s="53">
        <f t="shared" si="15"/>
        <v>-1000000</v>
      </c>
      <c r="P199" s="66"/>
      <c r="Q199" s="18"/>
      <c r="R199" s="18"/>
      <c r="S199" s="53"/>
      <c r="T199" s="66"/>
      <c r="U199" s="18"/>
      <c r="V199" s="18"/>
      <c r="W199" s="53"/>
      <c r="X199" s="66"/>
      <c r="Y199" s="18"/>
      <c r="Z199" s="18"/>
      <c r="AA199" s="53"/>
      <c r="AB199" s="66"/>
      <c r="AC199" s="18"/>
      <c r="AD199" s="18"/>
      <c r="AE199" s="53"/>
      <c r="AF199" s="66"/>
      <c r="AG199" s="18"/>
      <c r="AH199" s="18"/>
      <c r="AI199" s="53"/>
      <c r="AJ199" s="66"/>
      <c r="AK199" s="18"/>
      <c r="AL199" s="18"/>
      <c r="AM199" s="53"/>
    </row>
    <row r="200" spans="2:39" ht="15.6" hidden="1" x14ac:dyDescent="0.25">
      <c r="B200" s="124" t="s">
        <v>431</v>
      </c>
      <c r="C200" s="220" t="s">
        <v>11</v>
      </c>
      <c r="D200" s="286" t="s">
        <v>56</v>
      </c>
      <c r="E200" s="287"/>
      <c r="F200" s="136"/>
      <c r="G200" s="217"/>
      <c r="H200" s="151">
        <v>3500000</v>
      </c>
      <c r="I200" s="151">
        <v>3500000</v>
      </c>
      <c r="J200" s="151">
        <v>600000</v>
      </c>
      <c r="K200" s="151">
        <v>0</v>
      </c>
      <c r="L200" s="245">
        <f t="shared" ref="L200:O200" si="16">L201</f>
        <v>3500000</v>
      </c>
      <c r="M200" s="18">
        <f t="shared" si="16"/>
        <v>3500000</v>
      </c>
      <c r="N200" s="18">
        <f t="shared" si="16"/>
        <v>600000</v>
      </c>
      <c r="O200" s="53">
        <f t="shared" si="16"/>
        <v>0</v>
      </c>
      <c r="P200" s="51"/>
      <c r="Q200" s="18"/>
      <c r="R200" s="18"/>
      <c r="S200" s="53"/>
      <c r="T200" s="51"/>
      <c r="U200" s="18"/>
      <c r="V200" s="18"/>
      <c r="W200" s="53"/>
      <c r="X200" s="51"/>
      <c r="Y200" s="18"/>
      <c r="Z200" s="18"/>
      <c r="AA200" s="53"/>
      <c r="AB200" s="51"/>
      <c r="AC200" s="18"/>
      <c r="AD200" s="18"/>
      <c r="AE200" s="53"/>
      <c r="AF200" s="51"/>
      <c r="AG200" s="18"/>
      <c r="AH200" s="18"/>
      <c r="AI200" s="53"/>
      <c r="AJ200" s="51"/>
      <c r="AK200" s="18"/>
      <c r="AL200" s="18"/>
      <c r="AM200" s="53"/>
    </row>
    <row r="201" spans="2:39" ht="15.6" hidden="1" x14ac:dyDescent="0.25">
      <c r="B201" s="124" t="s">
        <v>432</v>
      </c>
      <c r="C201" s="124">
        <v>7100</v>
      </c>
      <c r="D201" s="295" t="s">
        <v>43</v>
      </c>
      <c r="E201" s="295"/>
      <c r="F201" s="136"/>
      <c r="G201" s="217"/>
      <c r="H201" s="151">
        <v>3500000</v>
      </c>
      <c r="I201" s="151">
        <v>3500000</v>
      </c>
      <c r="J201" s="151">
        <v>600000</v>
      </c>
      <c r="K201" s="151">
        <v>0</v>
      </c>
      <c r="L201" s="245">
        <f>L202+L203+L205</f>
        <v>3500000</v>
      </c>
      <c r="M201" s="18">
        <f>M202+M203+M205</f>
        <v>3500000</v>
      </c>
      <c r="N201" s="18">
        <f>N202+N203+N205+N204</f>
        <v>600000</v>
      </c>
      <c r="O201" s="53">
        <f>O202+O203+O205</f>
        <v>0</v>
      </c>
      <c r="P201" s="51"/>
      <c r="Q201" s="18"/>
      <c r="R201" s="18"/>
      <c r="S201" s="53"/>
      <c r="T201" s="51"/>
      <c r="U201" s="18"/>
      <c r="V201" s="18"/>
      <c r="W201" s="53"/>
      <c r="X201" s="51"/>
      <c r="Y201" s="18"/>
      <c r="Z201" s="18"/>
      <c r="AA201" s="53"/>
      <c r="AB201" s="51"/>
      <c r="AC201" s="18"/>
      <c r="AD201" s="18"/>
      <c r="AE201" s="53"/>
      <c r="AF201" s="51"/>
      <c r="AG201" s="18"/>
      <c r="AH201" s="18"/>
      <c r="AI201" s="53"/>
      <c r="AJ201" s="51"/>
      <c r="AK201" s="18"/>
      <c r="AL201" s="18"/>
      <c r="AM201" s="53"/>
    </row>
    <row r="202" spans="2:39" ht="60" hidden="1" customHeight="1" x14ac:dyDescent="0.25">
      <c r="B202" s="269">
        <v>2417110</v>
      </c>
      <c r="C202" s="269">
        <v>7110</v>
      </c>
      <c r="D202" s="271" t="s">
        <v>44</v>
      </c>
      <c r="E202" s="273" t="s">
        <v>45</v>
      </c>
      <c r="F202" s="221" t="s">
        <v>351</v>
      </c>
      <c r="G202" s="136" t="s">
        <v>352</v>
      </c>
      <c r="H202" s="127">
        <v>0</v>
      </c>
      <c r="I202" s="137"/>
      <c r="J202" s="137"/>
      <c r="K202" s="137"/>
      <c r="L202" s="242">
        <f>M202</f>
        <v>0</v>
      </c>
      <c r="M202" s="16"/>
      <c r="N202" s="16"/>
      <c r="O202" s="49"/>
      <c r="P202" s="45"/>
      <c r="Q202" s="16"/>
      <c r="R202" s="16"/>
      <c r="S202" s="49"/>
      <c r="T202" s="45"/>
      <c r="U202" s="16"/>
      <c r="V202" s="16"/>
      <c r="W202" s="49"/>
      <c r="X202" s="45"/>
      <c r="Y202" s="16"/>
      <c r="Z202" s="16"/>
      <c r="AA202" s="49"/>
      <c r="AB202" s="45"/>
      <c r="AC202" s="16"/>
      <c r="AD202" s="16"/>
      <c r="AE202" s="49"/>
      <c r="AF202" s="45"/>
      <c r="AG202" s="16"/>
      <c r="AH202" s="16"/>
      <c r="AI202" s="49"/>
      <c r="AJ202" s="45"/>
      <c r="AK202" s="16"/>
      <c r="AL202" s="16"/>
      <c r="AM202" s="49"/>
    </row>
    <row r="203" spans="2:39" ht="75" hidden="1" customHeight="1" x14ac:dyDescent="0.25">
      <c r="B203" s="270"/>
      <c r="C203" s="270"/>
      <c r="D203" s="272"/>
      <c r="E203" s="274"/>
      <c r="F203" s="148" t="s">
        <v>354</v>
      </c>
      <c r="G203" s="136" t="s">
        <v>353</v>
      </c>
      <c r="H203" s="127">
        <v>0</v>
      </c>
      <c r="I203" s="127"/>
      <c r="J203" s="137"/>
      <c r="K203" s="137"/>
      <c r="L203" s="242">
        <f>M203+N203</f>
        <v>0</v>
      </c>
      <c r="M203" s="14"/>
      <c r="N203" s="16"/>
      <c r="O203" s="49"/>
      <c r="P203" s="45"/>
      <c r="Q203" s="14"/>
      <c r="R203" s="16"/>
      <c r="S203" s="49"/>
      <c r="T203" s="45"/>
      <c r="U203" s="14"/>
      <c r="V203" s="16"/>
      <c r="W203" s="49"/>
      <c r="X203" s="45"/>
      <c r="Y203" s="14"/>
      <c r="Z203" s="16"/>
      <c r="AA203" s="49"/>
      <c r="AB203" s="45"/>
      <c r="AC203" s="14"/>
      <c r="AD203" s="16"/>
      <c r="AE203" s="49"/>
      <c r="AF203" s="45"/>
      <c r="AG203" s="14"/>
      <c r="AH203" s="16"/>
      <c r="AI203" s="49"/>
      <c r="AJ203" s="45"/>
      <c r="AK203" s="14"/>
      <c r="AL203" s="16"/>
      <c r="AM203" s="49"/>
    </row>
    <row r="204" spans="2:39" ht="55.2" hidden="1" x14ac:dyDescent="0.25">
      <c r="B204" s="205">
        <v>2417130</v>
      </c>
      <c r="C204" s="205">
        <v>7130</v>
      </c>
      <c r="D204" s="147" t="s">
        <v>446</v>
      </c>
      <c r="E204" s="206" t="s">
        <v>447</v>
      </c>
      <c r="F204" s="136" t="s">
        <v>448</v>
      </c>
      <c r="G204" s="136" t="s">
        <v>449</v>
      </c>
      <c r="H204" s="151">
        <v>600000</v>
      </c>
      <c r="I204" s="152"/>
      <c r="J204" s="152">
        <v>600000</v>
      </c>
      <c r="K204" s="151"/>
      <c r="L204" s="245">
        <f>M204+N204</f>
        <v>600000</v>
      </c>
      <c r="M204" s="19"/>
      <c r="N204" s="19">
        <v>600000</v>
      </c>
      <c r="O204" s="53"/>
      <c r="P204" s="51"/>
      <c r="Q204" s="19"/>
      <c r="R204" s="19"/>
      <c r="S204" s="53"/>
      <c r="T204" s="51"/>
      <c r="U204" s="19"/>
      <c r="V204" s="19"/>
      <c r="W204" s="53"/>
      <c r="X204" s="51"/>
      <c r="Y204" s="19"/>
      <c r="Z204" s="19"/>
      <c r="AA204" s="53"/>
      <c r="AB204" s="51"/>
      <c r="AC204" s="19"/>
      <c r="AD204" s="19"/>
      <c r="AE204" s="53"/>
      <c r="AF204" s="51"/>
      <c r="AG204" s="19"/>
      <c r="AH204" s="19"/>
      <c r="AI204" s="53"/>
      <c r="AJ204" s="51"/>
      <c r="AK204" s="19"/>
      <c r="AL204" s="19"/>
      <c r="AM204" s="53"/>
    </row>
    <row r="205" spans="2:39" ht="138" hidden="1" x14ac:dyDescent="0.25">
      <c r="B205" s="205">
        <v>2417150</v>
      </c>
      <c r="C205" s="205">
        <v>7150</v>
      </c>
      <c r="D205" s="147" t="s">
        <v>91</v>
      </c>
      <c r="E205" s="206" t="s">
        <v>170</v>
      </c>
      <c r="F205" s="136" t="s">
        <v>450</v>
      </c>
      <c r="G205" s="136" t="s">
        <v>451</v>
      </c>
      <c r="H205" s="151">
        <v>3500000</v>
      </c>
      <c r="I205" s="152">
        <v>3500000</v>
      </c>
      <c r="J205" s="151"/>
      <c r="K205" s="151"/>
      <c r="L205" s="245">
        <f>M205</f>
        <v>3500000</v>
      </c>
      <c r="M205" s="19">
        <v>3500000</v>
      </c>
      <c r="N205" s="18"/>
      <c r="O205" s="53"/>
      <c r="P205" s="51"/>
      <c r="Q205" s="19"/>
      <c r="R205" s="18"/>
      <c r="S205" s="53"/>
      <c r="T205" s="51"/>
      <c r="U205" s="19"/>
      <c r="V205" s="18"/>
      <c r="W205" s="53"/>
      <c r="X205" s="51"/>
      <c r="Y205" s="19"/>
      <c r="Z205" s="18"/>
      <c r="AA205" s="53"/>
      <c r="AB205" s="51"/>
      <c r="AC205" s="19"/>
      <c r="AD205" s="18"/>
      <c r="AE205" s="53"/>
      <c r="AF205" s="51"/>
      <c r="AG205" s="19"/>
      <c r="AH205" s="18"/>
      <c r="AI205" s="53"/>
      <c r="AJ205" s="51"/>
      <c r="AK205" s="19"/>
      <c r="AL205" s="18"/>
      <c r="AM205" s="53"/>
    </row>
    <row r="206" spans="2:39" ht="15.6" hidden="1" x14ac:dyDescent="0.25">
      <c r="B206" s="132" t="s">
        <v>433</v>
      </c>
      <c r="C206" s="122">
        <v>8800</v>
      </c>
      <c r="D206" s="280" t="s">
        <v>92</v>
      </c>
      <c r="E206" s="281"/>
      <c r="F206" s="122"/>
      <c r="G206" s="146"/>
      <c r="H206" s="127">
        <v>-1000000</v>
      </c>
      <c r="I206" s="127">
        <v>0</v>
      </c>
      <c r="J206" s="127">
        <v>-1000000</v>
      </c>
      <c r="K206" s="127">
        <v>-1000000</v>
      </c>
      <c r="L206" s="242">
        <f t="shared" ref="L206:O206" si="17">L207</f>
        <v>-1000000</v>
      </c>
      <c r="M206" s="14">
        <f t="shared" si="17"/>
        <v>0</v>
      </c>
      <c r="N206" s="14">
        <f t="shared" si="17"/>
        <v>-1000000</v>
      </c>
      <c r="O206" s="46">
        <f t="shared" si="17"/>
        <v>-1000000</v>
      </c>
      <c r="P206" s="45"/>
      <c r="Q206" s="14"/>
      <c r="R206" s="14"/>
      <c r="S206" s="46"/>
      <c r="T206" s="45"/>
      <c r="U206" s="14"/>
      <c r="V206" s="14"/>
      <c r="W206" s="46"/>
      <c r="X206" s="45"/>
      <c r="Y206" s="14"/>
      <c r="Z206" s="14"/>
      <c r="AA206" s="46"/>
      <c r="AB206" s="45"/>
      <c r="AC206" s="14"/>
      <c r="AD206" s="14"/>
      <c r="AE206" s="46"/>
      <c r="AF206" s="45"/>
      <c r="AG206" s="14"/>
      <c r="AH206" s="14"/>
      <c r="AI206" s="46"/>
      <c r="AJ206" s="45"/>
      <c r="AK206" s="14"/>
      <c r="AL206" s="14"/>
      <c r="AM206" s="46"/>
    </row>
    <row r="207" spans="2:39" ht="15.6" hidden="1" x14ac:dyDescent="0.25">
      <c r="B207" s="132" t="s">
        <v>434</v>
      </c>
      <c r="C207" s="122">
        <v>8860</v>
      </c>
      <c r="D207" s="280" t="s">
        <v>47</v>
      </c>
      <c r="E207" s="281"/>
      <c r="F207" s="122"/>
      <c r="G207" s="146"/>
      <c r="H207" s="127">
        <v>-1000000</v>
      </c>
      <c r="I207" s="127">
        <v>0</v>
      </c>
      <c r="J207" s="127">
        <v>-1000000</v>
      </c>
      <c r="K207" s="127">
        <v>-1000000</v>
      </c>
      <c r="L207" s="242">
        <f>M207+N207</f>
        <v>-1000000</v>
      </c>
      <c r="M207" s="14">
        <f>M209</f>
        <v>0</v>
      </c>
      <c r="N207" s="14">
        <f>N209</f>
        <v>-1000000</v>
      </c>
      <c r="O207" s="46">
        <f>O209</f>
        <v>-1000000</v>
      </c>
      <c r="P207" s="45"/>
      <c r="Q207" s="14"/>
      <c r="R207" s="14"/>
      <c r="S207" s="46"/>
      <c r="T207" s="45"/>
      <c r="U207" s="14"/>
      <c r="V207" s="14"/>
      <c r="W207" s="46"/>
      <c r="X207" s="45"/>
      <c r="Y207" s="14"/>
      <c r="Z207" s="14"/>
      <c r="AA207" s="46"/>
      <c r="AB207" s="45"/>
      <c r="AC207" s="14"/>
      <c r="AD207" s="14"/>
      <c r="AE207" s="46"/>
      <c r="AF207" s="45"/>
      <c r="AG207" s="14"/>
      <c r="AH207" s="14"/>
      <c r="AI207" s="46"/>
      <c r="AJ207" s="45"/>
      <c r="AK207" s="14"/>
      <c r="AL207" s="14"/>
      <c r="AM207" s="46"/>
    </row>
    <row r="208" spans="2:39" ht="25.5" hidden="1" customHeight="1" x14ac:dyDescent="0.25">
      <c r="B208" s="147" t="s">
        <v>435</v>
      </c>
      <c r="C208" s="147" t="s">
        <v>48</v>
      </c>
      <c r="D208" s="147" t="s">
        <v>49</v>
      </c>
      <c r="E208" s="162" t="s">
        <v>167</v>
      </c>
      <c r="F208" s="275" t="s">
        <v>351</v>
      </c>
      <c r="G208" s="149"/>
      <c r="H208" s="127"/>
      <c r="I208" s="137"/>
      <c r="J208" s="137"/>
      <c r="K208" s="127"/>
      <c r="L208" s="242"/>
      <c r="M208" s="16"/>
      <c r="N208" s="16"/>
      <c r="O208" s="46"/>
      <c r="P208" s="45"/>
      <c r="Q208" s="16"/>
      <c r="R208" s="16"/>
      <c r="S208" s="46"/>
      <c r="T208" s="45"/>
      <c r="U208" s="16"/>
      <c r="V208" s="16"/>
      <c r="W208" s="46"/>
      <c r="X208" s="45"/>
      <c r="Y208" s="16"/>
      <c r="Z208" s="16"/>
      <c r="AA208" s="46"/>
      <c r="AB208" s="45"/>
      <c r="AC208" s="16"/>
      <c r="AD208" s="16"/>
      <c r="AE208" s="46"/>
      <c r="AF208" s="45"/>
      <c r="AG208" s="16"/>
      <c r="AH208" s="16"/>
      <c r="AI208" s="46"/>
      <c r="AJ208" s="45"/>
      <c r="AK208" s="16"/>
      <c r="AL208" s="16"/>
      <c r="AM208" s="46"/>
    </row>
    <row r="209" spans="2:39" ht="76.5" hidden="1" customHeight="1" x14ac:dyDescent="0.25">
      <c r="B209" s="147" t="s">
        <v>436</v>
      </c>
      <c r="C209" s="147" t="s">
        <v>50</v>
      </c>
      <c r="D209" s="147" t="s">
        <v>363</v>
      </c>
      <c r="E209" s="162" t="s">
        <v>168</v>
      </c>
      <c r="F209" s="276"/>
      <c r="G209" s="148" t="s">
        <v>352</v>
      </c>
      <c r="H209" s="127">
        <v>-1000000</v>
      </c>
      <c r="I209" s="137"/>
      <c r="J209" s="137">
        <v>-1000000</v>
      </c>
      <c r="K209" s="137">
        <v>-1000000</v>
      </c>
      <c r="L209" s="242">
        <f>M209+N209</f>
        <v>-1000000</v>
      </c>
      <c r="M209" s="16"/>
      <c r="N209" s="16">
        <v>-1000000</v>
      </c>
      <c r="O209" s="49">
        <v>-1000000</v>
      </c>
      <c r="P209" s="45"/>
      <c r="Q209" s="16"/>
      <c r="R209" s="16"/>
      <c r="S209" s="49"/>
      <c r="T209" s="45"/>
      <c r="U209" s="16"/>
      <c r="V209" s="16"/>
      <c r="W209" s="49"/>
      <c r="X209" s="45"/>
      <c r="Y209" s="16"/>
      <c r="Z209" s="16"/>
      <c r="AA209" s="49"/>
      <c r="AB209" s="45"/>
      <c r="AC209" s="16"/>
      <c r="AD209" s="16"/>
      <c r="AE209" s="49"/>
      <c r="AF209" s="45"/>
      <c r="AG209" s="16"/>
      <c r="AH209" s="16"/>
      <c r="AI209" s="49"/>
      <c r="AJ209" s="45"/>
      <c r="AK209" s="16"/>
      <c r="AL209" s="16"/>
      <c r="AM209" s="49"/>
    </row>
    <row r="210" spans="2:39" ht="41.25" customHeight="1" x14ac:dyDescent="0.25">
      <c r="B210" s="124" t="s">
        <v>54</v>
      </c>
      <c r="C210" s="296" t="s">
        <v>10</v>
      </c>
      <c r="D210" s="297"/>
      <c r="E210" s="298"/>
      <c r="F210" s="136"/>
      <c r="G210" s="217"/>
      <c r="H210" s="151">
        <v>42597273</v>
      </c>
      <c r="I210" s="151">
        <v>446173</v>
      </c>
      <c r="J210" s="151">
        <v>42151100</v>
      </c>
      <c r="K210" s="151">
        <v>0</v>
      </c>
      <c r="L210" s="258">
        <f>M210+N210</f>
        <v>42447273</v>
      </c>
      <c r="M210" s="107">
        <f>M211</f>
        <v>296173</v>
      </c>
      <c r="N210" s="107">
        <f>N211</f>
        <v>42151100</v>
      </c>
      <c r="O210" s="109">
        <f>O211</f>
        <v>0</v>
      </c>
      <c r="P210" s="108"/>
      <c r="Q210" s="107"/>
      <c r="R210" s="107"/>
      <c r="S210" s="109"/>
      <c r="T210" s="51"/>
      <c r="U210" s="18"/>
      <c r="V210" s="18"/>
      <c r="W210" s="53"/>
      <c r="X210" s="51"/>
      <c r="Y210" s="18"/>
      <c r="Z210" s="18"/>
      <c r="AA210" s="53"/>
      <c r="AB210" s="51"/>
      <c r="AC210" s="18"/>
      <c r="AD210" s="18"/>
      <c r="AE210" s="53"/>
      <c r="AF210" s="51"/>
      <c r="AG210" s="18"/>
      <c r="AH210" s="18"/>
      <c r="AI210" s="53"/>
      <c r="AJ210" s="51"/>
      <c r="AK210" s="18"/>
      <c r="AL210" s="18"/>
      <c r="AM210" s="53"/>
    </row>
    <row r="211" spans="2:39" ht="38.25" customHeight="1" x14ac:dyDescent="0.25">
      <c r="B211" s="128" t="s">
        <v>55</v>
      </c>
      <c r="C211" s="277" t="s">
        <v>10</v>
      </c>
      <c r="D211" s="278"/>
      <c r="E211" s="279"/>
      <c r="F211" s="218"/>
      <c r="G211" s="219"/>
      <c r="H211" s="211">
        <v>42597273</v>
      </c>
      <c r="I211" s="151">
        <v>446173</v>
      </c>
      <c r="J211" s="151">
        <v>42151100</v>
      </c>
      <c r="K211" s="151">
        <v>0</v>
      </c>
      <c r="L211" s="259">
        <f>M211+N211</f>
        <v>42447273</v>
      </c>
      <c r="M211" s="107">
        <f>M212+M228</f>
        <v>296173</v>
      </c>
      <c r="N211" s="107">
        <f>N212+N228</f>
        <v>42151100</v>
      </c>
      <c r="O211" s="109">
        <f>O212+O228</f>
        <v>0</v>
      </c>
      <c r="P211" s="110"/>
      <c r="Q211" s="107"/>
      <c r="R211" s="107"/>
      <c r="S211" s="109"/>
      <c r="T211" s="66"/>
      <c r="U211" s="18"/>
      <c r="V211" s="18"/>
      <c r="W211" s="53"/>
      <c r="X211" s="66"/>
      <c r="Y211" s="18"/>
      <c r="Z211" s="18"/>
      <c r="AA211" s="53"/>
      <c r="AB211" s="66"/>
      <c r="AC211" s="18"/>
      <c r="AD211" s="18"/>
      <c r="AE211" s="53"/>
      <c r="AF211" s="66"/>
      <c r="AG211" s="18"/>
      <c r="AH211" s="18"/>
      <c r="AI211" s="53"/>
      <c r="AJ211" s="66"/>
      <c r="AK211" s="18"/>
      <c r="AL211" s="18"/>
      <c r="AM211" s="53"/>
    </row>
    <row r="212" spans="2:39" ht="19.5" customHeight="1" x14ac:dyDescent="0.25">
      <c r="B212" s="124" t="s">
        <v>169</v>
      </c>
      <c r="C212" s="220" t="s">
        <v>11</v>
      </c>
      <c r="D212" s="286" t="s">
        <v>56</v>
      </c>
      <c r="E212" s="287"/>
      <c r="F212" s="136"/>
      <c r="G212" s="217"/>
      <c r="H212" s="151">
        <v>42597273</v>
      </c>
      <c r="I212" s="151">
        <v>446173</v>
      </c>
      <c r="J212" s="151">
        <v>42151100</v>
      </c>
      <c r="K212" s="151">
        <v>0</v>
      </c>
      <c r="L212" s="258">
        <f>M212+N212</f>
        <v>42447273</v>
      </c>
      <c r="M212" s="107">
        <f>M213+M217+M220+M226</f>
        <v>296173</v>
      </c>
      <c r="N212" s="107">
        <f>N213+N217+N220+N226</f>
        <v>42151100</v>
      </c>
      <c r="O212" s="109">
        <f>O213+O217+O220+O226</f>
        <v>0</v>
      </c>
      <c r="P212" s="108"/>
      <c r="Q212" s="107"/>
      <c r="R212" s="107"/>
      <c r="S212" s="109"/>
      <c r="T212" s="51"/>
      <c r="U212" s="18"/>
      <c r="V212" s="18"/>
      <c r="W212" s="53"/>
      <c r="X212" s="51"/>
      <c r="Y212" s="18"/>
      <c r="Z212" s="18"/>
      <c r="AA212" s="53"/>
      <c r="AB212" s="51"/>
      <c r="AC212" s="18"/>
      <c r="AD212" s="18"/>
      <c r="AE212" s="53"/>
      <c r="AF212" s="51"/>
      <c r="AG212" s="18"/>
      <c r="AH212" s="18"/>
      <c r="AI212" s="53"/>
      <c r="AJ212" s="51"/>
      <c r="AK212" s="18"/>
      <c r="AL212" s="18"/>
      <c r="AM212" s="53"/>
    </row>
    <row r="213" spans="2:39" ht="21" hidden="1" customHeight="1" x14ac:dyDescent="0.25">
      <c r="B213" s="124" t="s">
        <v>350</v>
      </c>
      <c r="C213" s="124">
        <v>7100</v>
      </c>
      <c r="D213" s="295" t="s">
        <v>43</v>
      </c>
      <c r="E213" s="295"/>
      <c r="F213" s="136"/>
      <c r="G213" s="217"/>
      <c r="H213" s="151">
        <v>0</v>
      </c>
      <c r="I213" s="151">
        <v>0</v>
      </c>
      <c r="J213" s="151">
        <v>0</v>
      </c>
      <c r="K213" s="151">
        <v>0</v>
      </c>
      <c r="L213" s="245">
        <f>L214+L215+L216</f>
        <v>0</v>
      </c>
      <c r="M213" s="18">
        <f>M214+M215+M216</f>
        <v>0</v>
      </c>
      <c r="N213" s="18">
        <f>N214+N215</f>
        <v>0</v>
      </c>
      <c r="O213" s="53">
        <f>O214+O215</f>
        <v>0</v>
      </c>
      <c r="P213" s="51"/>
      <c r="Q213" s="18"/>
      <c r="R213" s="18"/>
      <c r="S213" s="53"/>
      <c r="T213" s="51"/>
      <c r="U213" s="18"/>
      <c r="V213" s="18"/>
      <c r="W213" s="53"/>
      <c r="X213" s="51"/>
      <c r="Y213" s="18"/>
      <c r="Z213" s="18"/>
      <c r="AA213" s="53"/>
      <c r="AB213" s="51"/>
      <c r="AC213" s="18"/>
      <c r="AD213" s="18"/>
      <c r="AE213" s="53"/>
      <c r="AF213" s="51"/>
      <c r="AG213" s="18"/>
      <c r="AH213" s="18"/>
      <c r="AI213" s="53"/>
      <c r="AJ213" s="51"/>
      <c r="AK213" s="18"/>
      <c r="AL213" s="18"/>
      <c r="AM213" s="53"/>
    </row>
    <row r="214" spans="2:39" ht="60" hidden="1" customHeight="1" x14ac:dyDescent="0.25">
      <c r="B214" s="269">
        <v>2517110</v>
      </c>
      <c r="C214" s="269">
        <v>7110</v>
      </c>
      <c r="D214" s="271" t="s">
        <v>44</v>
      </c>
      <c r="E214" s="273" t="s">
        <v>45</v>
      </c>
      <c r="F214" s="221" t="s">
        <v>351</v>
      </c>
      <c r="G214" s="136" t="s">
        <v>352</v>
      </c>
      <c r="H214" s="127">
        <v>0</v>
      </c>
      <c r="I214" s="137"/>
      <c r="J214" s="137"/>
      <c r="K214" s="137"/>
      <c r="L214" s="242">
        <f>M214+N214</f>
        <v>0</v>
      </c>
      <c r="M214" s="16"/>
      <c r="N214" s="16"/>
      <c r="O214" s="49"/>
      <c r="P214" s="45"/>
      <c r="Q214" s="16"/>
      <c r="R214" s="16"/>
      <c r="S214" s="49"/>
      <c r="T214" s="45"/>
      <c r="U214" s="16"/>
      <c r="V214" s="16"/>
      <c r="W214" s="49"/>
      <c r="X214" s="45"/>
      <c r="Y214" s="16"/>
      <c r="Z214" s="16"/>
      <c r="AA214" s="49"/>
      <c r="AB214" s="45"/>
      <c r="AC214" s="16"/>
      <c r="AD214" s="16"/>
      <c r="AE214" s="49"/>
      <c r="AF214" s="45"/>
      <c r="AG214" s="16"/>
      <c r="AH214" s="16"/>
      <c r="AI214" s="49"/>
      <c r="AJ214" s="45"/>
      <c r="AK214" s="16"/>
      <c r="AL214" s="16"/>
      <c r="AM214" s="49"/>
    </row>
    <row r="215" spans="2:39" ht="78" hidden="1" customHeight="1" x14ac:dyDescent="0.25">
      <c r="B215" s="270"/>
      <c r="C215" s="270"/>
      <c r="D215" s="272"/>
      <c r="E215" s="274"/>
      <c r="F215" s="148" t="s">
        <v>354</v>
      </c>
      <c r="G215" s="136" t="s">
        <v>353</v>
      </c>
      <c r="H215" s="127">
        <v>0</v>
      </c>
      <c r="I215" s="127"/>
      <c r="J215" s="137"/>
      <c r="K215" s="137"/>
      <c r="L215" s="242">
        <f>M215+N215</f>
        <v>0</v>
      </c>
      <c r="M215" s="14"/>
      <c r="N215" s="16"/>
      <c r="O215" s="49"/>
      <c r="P215" s="45"/>
      <c r="Q215" s="14"/>
      <c r="R215" s="16"/>
      <c r="S215" s="49"/>
      <c r="T215" s="45"/>
      <c r="U215" s="14"/>
      <c r="V215" s="16"/>
      <c r="W215" s="49"/>
      <c r="X215" s="45"/>
      <c r="Y215" s="14"/>
      <c r="Z215" s="16"/>
      <c r="AA215" s="49"/>
      <c r="AB215" s="45"/>
      <c r="AC215" s="14"/>
      <c r="AD215" s="16"/>
      <c r="AE215" s="49"/>
      <c r="AF215" s="45"/>
      <c r="AG215" s="14"/>
      <c r="AH215" s="16"/>
      <c r="AI215" s="49"/>
      <c r="AJ215" s="45"/>
      <c r="AK215" s="14"/>
      <c r="AL215" s="16"/>
      <c r="AM215" s="49"/>
    </row>
    <row r="216" spans="2:39" s="21" customFormat="1" ht="176.25" hidden="1" customHeight="1" x14ac:dyDescent="0.25">
      <c r="B216" s="205">
        <v>2517150</v>
      </c>
      <c r="C216" s="205">
        <v>7150</v>
      </c>
      <c r="D216" s="147" t="s">
        <v>91</v>
      </c>
      <c r="E216" s="206" t="s">
        <v>170</v>
      </c>
      <c r="F216" s="136" t="s">
        <v>438</v>
      </c>
      <c r="G216" s="136" t="s">
        <v>416</v>
      </c>
      <c r="H216" s="151">
        <v>0</v>
      </c>
      <c r="I216" s="152"/>
      <c r="J216" s="151"/>
      <c r="K216" s="151"/>
      <c r="L216" s="245">
        <f>M216</f>
        <v>0</v>
      </c>
      <c r="M216" s="19"/>
      <c r="N216" s="18"/>
      <c r="O216" s="53"/>
      <c r="P216" s="51"/>
      <c r="Q216" s="19"/>
      <c r="R216" s="18"/>
      <c r="S216" s="53"/>
      <c r="T216" s="51"/>
      <c r="U216" s="19"/>
      <c r="V216" s="18"/>
      <c r="W216" s="53"/>
      <c r="X216" s="51"/>
      <c r="Y216" s="19"/>
      <c r="Z216" s="18"/>
      <c r="AA216" s="53"/>
      <c r="AB216" s="51"/>
      <c r="AC216" s="19"/>
      <c r="AD216" s="18"/>
      <c r="AE216" s="53"/>
      <c r="AF216" s="51"/>
      <c r="AG216" s="19"/>
      <c r="AH216" s="18"/>
      <c r="AI216" s="53"/>
      <c r="AJ216" s="51"/>
      <c r="AK216" s="19"/>
      <c r="AL216" s="18"/>
      <c r="AM216" s="53"/>
    </row>
    <row r="217" spans="2:39" s="21" customFormat="1" ht="25.5" hidden="1" customHeight="1" x14ac:dyDescent="0.25">
      <c r="B217" s="124" t="s">
        <v>121</v>
      </c>
      <c r="C217" s="220" t="s">
        <v>14</v>
      </c>
      <c r="D217" s="286" t="s">
        <v>57</v>
      </c>
      <c r="E217" s="287"/>
      <c r="F217" s="136"/>
      <c r="G217" s="218"/>
      <c r="H217" s="151">
        <v>296173</v>
      </c>
      <c r="I217" s="152">
        <v>296173</v>
      </c>
      <c r="J217" s="152">
        <v>0</v>
      </c>
      <c r="K217" s="152">
        <v>0</v>
      </c>
      <c r="L217" s="245">
        <f t="shared" ref="L217:L227" si="18">M217+N217</f>
        <v>296173</v>
      </c>
      <c r="M217" s="19">
        <f>M218+M219</f>
        <v>296173</v>
      </c>
      <c r="N217" s="19">
        <f>N218+N219</f>
        <v>0</v>
      </c>
      <c r="O217" s="52">
        <f>O218+O219</f>
        <v>0</v>
      </c>
      <c r="P217" s="51"/>
      <c r="Q217" s="19"/>
      <c r="R217" s="19"/>
      <c r="S217" s="52"/>
      <c r="T217" s="51"/>
      <c r="U217" s="19"/>
      <c r="V217" s="19"/>
      <c r="W217" s="52"/>
      <c r="X217" s="51"/>
      <c r="Y217" s="19"/>
      <c r="Z217" s="19"/>
      <c r="AA217" s="52"/>
      <c r="AB217" s="51"/>
      <c r="AC217" s="19"/>
      <c r="AD217" s="19"/>
      <c r="AE217" s="52"/>
      <c r="AF217" s="51"/>
      <c r="AG217" s="19"/>
      <c r="AH217" s="19"/>
      <c r="AI217" s="52"/>
      <c r="AJ217" s="51"/>
      <c r="AK217" s="19"/>
      <c r="AL217" s="19"/>
      <c r="AM217" s="52"/>
    </row>
    <row r="218" spans="2:39" ht="59.25" hidden="1" customHeight="1" x14ac:dyDescent="0.25">
      <c r="B218" s="282">
        <v>2517370</v>
      </c>
      <c r="C218" s="284" t="s">
        <v>122</v>
      </c>
      <c r="D218" s="288" t="s">
        <v>59</v>
      </c>
      <c r="E218" s="290" t="s">
        <v>58</v>
      </c>
      <c r="F218" s="136" t="s">
        <v>208</v>
      </c>
      <c r="G218" s="136" t="s">
        <v>355</v>
      </c>
      <c r="H218" s="151">
        <v>96000</v>
      </c>
      <c r="I218" s="152">
        <v>96000</v>
      </c>
      <c r="J218" s="152"/>
      <c r="K218" s="152"/>
      <c r="L218" s="245">
        <f t="shared" si="18"/>
        <v>96000</v>
      </c>
      <c r="M218" s="19">
        <v>96000</v>
      </c>
      <c r="N218" s="19"/>
      <c r="O218" s="52"/>
      <c r="P218" s="51"/>
      <c r="Q218" s="19"/>
      <c r="R218" s="19"/>
      <c r="S218" s="52"/>
      <c r="T218" s="51"/>
      <c r="U218" s="19"/>
      <c r="V218" s="19"/>
      <c r="W218" s="52"/>
      <c r="X218" s="51"/>
      <c r="Y218" s="19"/>
      <c r="Z218" s="19"/>
      <c r="AA218" s="52"/>
      <c r="AB218" s="51"/>
      <c r="AC218" s="19"/>
      <c r="AD218" s="19"/>
      <c r="AE218" s="52"/>
      <c r="AF218" s="51"/>
      <c r="AG218" s="19"/>
      <c r="AH218" s="19"/>
      <c r="AI218" s="52"/>
      <c r="AJ218" s="51"/>
      <c r="AK218" s="19"/>
      <c r="AL218" s="19"/>
      <c r="AM218" s="52"/>
    </row>
    <row r="219" spans="2:39" ht="52.5" hidden="1" customHeight="1" x14ac:dyDescent="0.25">
      <c r="B219" s="283"/>
      <c r="C219" s="285"/>
      <c r="D219" s="289"/>
      <c r="E219" s="290"/>
      <c r="F219" s="136" t="s">
        <v>445</v>
      </c>
      <c r="G219" s="136" t="s">
        <v>344</v>
      </c>
      <c r="H219" s="151">
        <v>200173</v>
      </c>
      <c r="I219" s="152">
        <v>200173</v>
      </c>
      <c r="J219" s="152"/>
      <c r="K219" s="152"/>
      <c r="L219" s="245">
        <f t="shared" si="18"/>
        <v>200173</v>
      </c>
      <c r="M219" s="19">
        <v>200173</v>
      </c>
      <c r="N219" s="19"/>
      <c r="O219" s="52"/>
      <c r="P219" s="51"/>
      <c r="Q219" s="19"/>
      <c r="R219" s="19"/>
      <c r="S219" s="52"/>
      <c r="T219" s="51"/>
      <c r="U219" s="19"/>
      <c r="V219" s="19"/>
      <c r="W219" s="52"/>
      <c r="X219" s="51"/>
      <c r="Y219" s="19"/>
      <c r="Z219" s="19"/>
      <c r="AA219" s="52"/>
      <c r="AB219" s="51"/>
      <c r="AC219" s="19"/>
      <c r="AD219" s="19"/>
      <c r="AE219" s="52"/>
      <c r="AF219" s="51"/>
      <c r="AG219" s="19"/>
      <c r="AH219" s="19"/>
      <c r="AI219" s="52"/>
      <c r="AJ219" s="51"/>
      <c r="AK219" s="19"/>
      <c r="AL219" s="19"/>
      <c r="AM219" s="52"/>
    </row>
    <row r="220" spans="2:39" ht="36" customHeight="1" x14ac:dyDescent="0.25">
      <c r="B220" s="124" t="s">
        <v>60</v>
      </c>
      <c r="C220" s="124" t="s">
        <v>61</v>
      </c>
      <c r="D220" s="280" t="s">
        <v>62</v>
      </c>
      <c r="E220" s="281"/>
      <c r="F220" s="222"/>
      <c r="G220" s="223"/>
      <c r="H220" s="167">
        <v>150000</v>
      </c>
      <c r="I220" s="167">
        <v>150000</v>
      </c>
      <c r="J220" s="167">
        <v>0</v>
      </c>
      <c r="K220" s="167">
        <v>0</v>
      </c>
      <c r="L220" s="260">
        <f t="shared" si="18"/>
        <v>0</v>
      </c>
      <c r="M220" s="111">
        <f>M224+M221+M222</f>
        <v>0</v>
      </c>
      <c r="N220" s="111">
        <f>N224+N221+N222</f>
        <v>0</v>
      </c>
      <c r="O220" s="116">
        <f>O224+O221+O222</f>
        <v>0</v>
      </c>
      <c r="P220" s="112">
        <f>Q220+R220</f>
        <v>150000</v>
      </c>
      <c r="Q220" s="111">
        <f>Q221</f>
        <v>150000</v>
      </c>
      <c r="R220" s="111"/>
      <c r="S220" s="116"/>
      <c r="T220" s="60"/>
      <c r="U220" s="25"/>
      <c r="V220" s="25"/>
      <c r="W220" s="61"/>
      <c r="X220" s="60"/>
      <c r="Y220" s="25"/>
      <c r="Z220" s="25"/>
      <c r="AA220" s="61"/>
      <c r="AB220" s="60"/>
      <c r="AC220" s="25"/>
      <c r="AD220" s="25"/>
      <c r="AE220" s="61"/>
      <c r="AF220" s="60"/>
      <c r="AG220" s="25"/>
      <c r="AH220" s="25"/>
      <c r="AI220" s="61"/>
      <c r="AJ220" s="60"/>
      <c r="AK220" s="25"/>
      <c r="AL220" s="25"/>
      <c r="AM220" s="61"/>
    </row>
    <row r="221" spans="2:39" ht="50.25" customHeight="1" x14ac:dyDescent="0.25">
      <c r="B221" s="148">
        <v>2517610</v>
      </c>
      <c r="C221" s="224">
        <v>7610</v>
      </c>
      <c r="D221" s="147" t="s">
        <v>201</v>
      </c>
      <c r="E221" s="203" t="s">
        <v>146</v>
      </c>
      <c r="F221" s="136" t="s">
        <v>356</v>
      </c>
      <c r="G221" s="149" t="s">
        <v>357</v>
      </c>
      <c r="H221" s="151">
        <v>150000</v>
      </c>
      <c r="I221" s="152">
        <v>150000</v>
      </c>
      <c r="J221" s="152"/>
      <c r="K221" s="152"/>
      <c r="L221" s="261">
        <f t="shared" si="18"/>
        <v>0</v>
      </c>
      <c r="M221" s="113">
        <f>0</f>
        <v>0</v>
      </c>
      <c r="N221" s="113"/>
      <c r="O221" s="115"/>
      <c r="P221" s="114">
        <f>Q221+R221</f>
        <v>150000</v>
      </c>
      <c r="Q221" s="113">
        <v>150000</v>
      </c>
      <c r="R221" s="113"/>
      <c r="S221" s="115"/>
      <c r="T221" s="51"/>
      <c r="U221" s="19"/>
      <c r="V221" s="19"/>
      <c r="W221" s="52"/>
      <c r="X221" s="51"/>
      <c r="Y221" s="19"/>
      <c r="Z221" s="19"/>
      <c r="AA221" s="52"/>
      <c r="AB221" s="51"/>
      <c r="AC221" s="19"/>
      <c r="AD221" s="19"/>
      <c r="AE221" s="52"/>
      <c r="AF221" s="51"/>
      <c r="AG221" s="19"/>
      <c r="AH221" s="19"/>
      <c r="AI221" s="52"/>
      <c r="AJ221" s="51"/>
      <c r="AK221" s="19"/>
      <c r="AL221" s="19"/>
      <c r="AM221" s="52"/>
    </row>
    <row r="222" spans="2:39" ht="36" hidden="1" customHeight="1" x14ac:dyDescent="0.25">
      <c r="B222" s="124">
        <v>2517620</v>
      </c>
      <c r="C222" s="124" t="s">
        <v>156</v>
      </c>
      <c r="D222" s="124"/>
      <c r="E222" s="222" t="s">
        <v>157</v>
      </c>
      <c r="F222" s="136"/>
      <c r="G222" s="223"/>
      <c r="H222" s="151">
        <v>0</v>
      </c>
      <c r="I222" s="151">
        <v>0</v>
      </c>
      <c r="J222" s="151">
        <v>0</v>
      </c>
      <c r="K222" s="151">
        <v>0</v>
      </c>
      <c r="L222" s="245">
        <f t="shared" si="18"/>
        <v>0</v>
      </c>
      <c r="M222" s="18">
        <f>M223</f>
        <v>0</v>
      </c>
      <c r="N222" s="18">
        <f>N223</f>
        <v>0</v>
      </c>
      <c r="O222" s="53">
        <f>O223</f>
        <v>0</v>
      </c>
      <c r="P222" s="51"/>
      <c r="Q222" s="18"/>
      <c r="R222" s="18"/>
      <c r="S222" s="53"/>
      <c r="T222" s="51"/>
      <c r="U222" s="18"/>
      <c r="V222" s="18"/>
      <c r="W222" s="53"/>
      <c r="X222" s="51"/>
      <c r="Y222" s="18"/>
      <c r="Z222" s="18"/>
      <c r="AA222" s="53"/>
      <c r="AB222" s="51"/>
      <c r="AC222" s="18"/>
      <c r="AD222" s="18"/>
      <c r="AE222" s="53"/>
      <c r="AF222" s="51"/>
      <c r="AG222" s="18"/>
      <c r="AH222" s="18"/>
      <c r="AI222" s="53"/>
      <c r="AJ222" s="51"/>
      <c r="AK222" s="18"/>
      <c r="AL222" s="18"/>
      <c r="AM222" s="53"/>
    </row>
    <row r="223" spans="2:39" ht="50.25" hidden="1" customHeight="1" x14ac:dyDescent="0.25">
      <c r="B223" s="148">
        <v>2517622</v>
      </c>
      <c r="C223" s="135" t="s">
        <v>154</v>
      </c>
      <c r="D223" s="135" t="s">
        <v>198</v>
      </c>
      <c r="E223" s="203" t="s">
        <v>155</v>
      </c>
      <c r="F223" s="136" t="s">
        <v>186</v>
      </c>
      <c r="G223" s="183" t="s">
        <v>357</v>
      </c>
      <c r="H223" s="151">
        <v>0</v>
      </c>
      <c r="I223" s="225">
        <v>0</v>
      </c>
      <c r="J223" s="152"/>
      <c r="K223" s="152"/>
      <c r="L223" s="245">
        <f t="shared" si="18"/>
        <v>0</v>
      </c>
      <c r="M223" s="33">
        <f>1400000-270000-1130000</f>
        <v>0</v>
      </c>
      <c r="N223" s="19"/>
      <c r="O223" s="52"/>
      <c r="P223" s="51"/>
      <c r="Q223" s="33"/>
      <c r="R223" s="19"/>
      <c r="S223" s="52"/>
      <c r="T223" s="51"/>
      <c r="U223" s="33"/>
      <c r="V223" s="19"/>
      <c r="W223" s="52"/>
      <c r="X223" s="51"/>
      <c r="Y223" s="33"/>
      <c r="Z223" s="19"/>
      <c r="AA223" s="52"/>
      <c r="AB223" s="51"/>
      <c r="AC223" s="33"/>
      <c r="AD223" s="19"/>
      <c r="AE223" s="52"/>
      <c r="AF223" s="51"/>
      <c r="AG223" s="33"/>
      <c r="AH223" s="19"/>
      <c r="AI223" s="52"/>
      <c r="AJ223" s="51"/>
      <c r="AK223" s="33"/>
      <c r="AL223" s="19"/>
      <c r="AM223" s="52"/>
    </row>
    <row r="224" spans="2:39" ht="15.75" hidden="1" customHeight="1" x14ac:dyDescent="0.25">
      <c r="B224" s="124" t="s">
        <v>63</v>
      </c>
      <c r="C224" s="124" t="s">
        <v>64</v>
      </c>
      <c r="D224" s="124" t="s">
        <v>65</v>
      </c>
      <c r="E224" s="222" t="s">
        <v>66</v>
      </c>
      <c r="F224" s="139"/>
      <c r="G224" s="226"/>
      <c r="H224" s="152">
        <v>0</v>
      </c>
      <c r="I224" s="167">
        <v>0</v>
      </c>
      <c r="J224" s="151"/>
      <c r="K224" s="167"/>
      <c r="L224" s="254">
        <f t="shared" si="18"/>
        <v>0</v>
      </c>
      <c r="M224" s="25">
        <f>M225</f>
        <v>0</v>
      </c>
      <c r="N224" s="18"/>
      <c r="O224" s="61"/>
      <c r="P224" s="65"/>
      <c r="Q224" s="25"/>
      <c r="R224" s="18"/>
      <c r="S224" s="61"/>
      <c r="T224" s="65"/>
      <c r="U224" s="25"/>
      <c r="V224" s="18"/>
      <c r="W224" s="61"/>
      <c r="X224" s="65"/>
      <c r="Y224" s="25"/>
      <c r="Z224" s="18"/>
      <c r="AA224" s="61"/>
      <c r="AB224" s="65"/>
      <c r="AC224" s="25"/>
      <c r="AD224" s="18"/>
      <c r="AE224" s="61"/>
      <c r="AF224" s="65"/>
      <c r="AG224" s="25"/>
      <c r="AH224" s="18"/>
      <c r="AI224" s="61"/>
      <c r="AJ224" s="65"/>
      <c r="AK224" s="25"/>
      <c r="AL224" s="18"/>
      <c r="AM224" s="61"/>
    </row>
    <row r="225" spans="2:39" s="21" customFormat="1" ht="60" hidden="1" customHeight="1" x14ac:dyDescent="0.25">
      <c r="B225" s="122">
        <v>2517693</v>
      </c>
      <c r="C225" s="135" t="s">
        <v>67</v>
      </c>
      <c r="D225" s="135" t="s">
        <v>65</v>
      </c>
      <c r="E225" s="227" t="s">
        <v>72</v>
      </c>
      <c r="F225" s="136" t="s">
        <v>68</v>
      </c>
      <c r="G225" s="217"/>
      <c r="H225" s="152">
        <v>0</v>
      </c>
      <c r="I225" s="225"/>
      <c r="J225" s="228"/>
      <c r="K225" s="225"/>
      <c r="L225" s="254">
        <f t="shared" si="18"/>
        <v>0</v>
      </c>
      <c r="M225" s="33"/>
      <c r="N225" s="34"/>
      <c r="O225" s="67"/>
      <c r="P225" s="65"/>
      <c r="Q225" s="33"/>
      <c r="R225" s="34"/>
      <c r="S225" s="67"/>
      <c r="T225" s="65"/>
      <c r="U225" s="33"/>
      <c r="V225" s="34"/>
      <c r="W225" s="67"/>
      <c r="X225" s="65"/>
      <c r="Y225" s="33"/>
      <c r="Z225" s="34"/>
      <c r="AA225" s="67"/>
      <c r="AB225" s="65"/>
      <c r="AC225" s="33"/>
      <c r="AD225" s="34"/>
      <c r="AE225" s="67"/>
      <c r="AF225" s="65"/>
      <c r="AG225" s="33"/>
      <c r="AH225" s="34"/>
      <c r="AI225" s="67"/>
      <c r="AJ225" s="65"/>
      <c r="AK225" s="33"/>
      <c r="AL225" s="34"/>
      <c r="AM225" s="67"/>
    </row>
    <row r="226" spans="2:39" ht="21.6" hidden="1" customHeight="1" x14ac:dyDescent="0.25">
      <c r="B226" s="122">
        <v>2518300</v>
      </c>
      <c r="C226" s="122">
        <v>8300</v>
      </c>
      <c r="D226" s="291" t="s">
        <v>69</v>
      </c>
      <c r="E226" s="292"/>
      <c r="F226" s="139"/>
      <c r="G226" s="226"/>
      <c r="H226" s="151">
        <v>42151100</v>
      </c>
      <c r="I226" s="167">
        <v>0</v>
      </c>
      <c r="J226" s="167">
        <v>42151100</v>
      </c>
      <c r="K226" s="167">
        <v>0</v>
      </c>
      <c r="L226" s="245">
        <f t="shared" si="18"/>
        <v>42151100</v>
      </c>
      <c r="M226" s="25">
        <f>M227</f>
        <v>0</v>
      </c>
      <c r="N226" s="25">
        <f>N227</f>
        <v>42151100</v>
      </c>
      <c r="O226" s="61">
        <f>O227</f>
        <v>0</v>
      </c>
      <c r="P226" s="51"/>
      <c r="Q226" s="25"/>
      <c r="R226" s="25"/>
      <c r="S226" s="61"/>
      <c r="T226" s="51"/>
      <c r="U226" s="25"/>
      <c r="V226" s="25"/>
      <c r="W226" s="61"/>
      <c r="X226" s="51"/>
      <c r="Y226" s="25"/>
      <c r="Z226" s="25"/>
      <c r="AA226" s="61"/>
      <c r="AB226" s="51"/>
      <c r="AC226" s="25"/>
      <c r="AD226" s="25"/>
      <c r="AE226" s="61"/>
      <c r="AF226" s="51"/>
      <c r="AG226" s="25"/>
      <c r="AH226" s="25"/>
      <c r="AI226" s="61"/>
      <c r="AJ226" s="51"/>
      <c r="AK226" s="25"/>
      <c r="AL226" s="25"/>
      <c r="AM226" s="61"/>
    </row>
    <row r="227" spans="2:39" ht="60.75" hidden="1" customHeight="1" x14ac:dyDescent="0.25">
      <c r="B227" s="148">
        <v>2518330</v>
      </c>
      <c r="C227" s="148">
        <v>8330</v>
      </c>
      <c r="D227" s="147" t="s">
        <v>70</v>
      </c>
      <c r="E227" s="203" t="s">
        <v>71</v>
      </c>
      <c r="F227" s="229" t="s">
        <v>181</v>
      </c>
      <c r="G227" s="230" t="s">
        <v>358</v>
      </c>
      <c r="H227" s="167">
        <v>42151100</v>
      </c>
      <c r="I227" s="225"/>
      <c r="J227" s="152">
        <v>42151100</v>
      </c>
      <c r="K227" s="225"/>
      <c r="L227" s="251">
        <f t="shared" si="18"/>
        <v>42151100</v>
      </c>
      <c r="M227" s="33"/>
      <c r="N227" s="19">
        <v>42151100</v>
      </c>
      <c r="O227" s="67"/>
      <c r="P227" s="60"/>
      <c r="Q227" s="33"/>
      <c r="R227" s="19"/>
      <c r="S227" s="67"/>
      <c r="T227" s="60"/>
      <c r="U227" s="33"/>
      <c r="V227" s="19"/>
      <c r="W227" s="67"/>
      <c r="X227" s="60"/>
      <c r="Y227" s="33"/>
      <c r="Z227" s="19"/>
      <c r="AA227" s="67"/>
      <c r="AB227" s="60"/>
      <c r="AC227" s="33"/>
      <c r="AD227" s="19"/>
      <c r="AE227" s="67"/>
      <c r="AF227" s="60"/>
      <c r="AG227" s="33"/>
      <c r="AH227" s="19"/>
      <c r="AI227" s="67"/>
      <c r="AJ227" s="60"/>
      <c r="AK227" s="33"/>
      <c r="AL227" s="19"/>
      <c r="AM227" s="67"/>
    </row>
    <row r="228" spans="2:39" ht="24.75" hidden="1" customHeight="1" x14ac:dyDescent="0.25">
      <c r="B228" s="132" t="s">
        <v>359</v>
      </c>
      <c r="C228" s="122">
        <v>8800</v>
      </c>
      <c r="D228" s="280" t="s">
        <v>92</v>
      </c>
      <c r="E228" s="281"/>
      <c r="F228" s="122"/>
      <c r="G228" s="146"/>
      <c r="H228" s="127">
        <v>0</v>
      </c>
      <c r="I228" s="127">
        <v>0</v>
      </c>
      <c r="J228" s="127">
        <v>0</v>
      </c>
      <c r="K228" s="127">
        <v>0</v>
      </c>
      <c r="L228" s="242">
        <f t="shared" ref="L228:O228" si="19">L229</f>
        <v>0</v>
      </c>
      <c r="M228" s="14">
        <f t="shared" si="19"/>
        <v>0</v>
      </c>
      <c r="N228" s="14">
        <f t="shared" si="19"/>
        <v>0</v>
      </c>
      <c r="O228" s="46">
        <f t="shared" si="19"/>
        <v>0</v>
      </c>
      <c r="P228" s="45"/>
      <c r="Q228" s="14"/>
      <c r="R228" s="14"/>
      <c r="S228" s="46"/>
      <c r="T228" s="45"/>
      <c r="U228" s="14"/>
      <c r="V228" s="14"/>
      <c r="W228" s="46"/>
      <c r="X228" s="45"/>
      <c r="Y228" s="14"/>
      <c r="Z228" s="14"/>
      <c r="AA228" s="46"/>
      <c r="AB228" s="45"/>
      <c r="AC228" s="14"/>
      <c r="AD228" s="14"/>
      <c r="AE228" s="46"/>
      <c r="AF228" s="45"/>
      <c r="AG228" s="14"/>
      <c r="AH228" s="14"/>
      <c r="AI228" s="46"/>
      <c r="AJ228" s="45"/>
      <c r="AK228" s="14"/>
      <c r="AL228" s="14"/>
      <c r="AM228" s="46"/>
    </row>
    <row r="229" spans="2:39" ht="44.25" hidden="1" customHeight="1" x14ac:dyDescent="0.25">
      <c r="B229" s="132" t="s">
        <v>360</v>
      </c>
      <c r="C229" s="122">
        <v>8860</v>
      </c>
      <c r="D229" s="280" t="s">
        <v>47</v>
      </c>
      <c r="E229" s="281"/>
      <c r="F229" s="122"/>
      <c r="G229" s="146"/>
      <c r="H229" s="127">
        <v>0</v>
      </c>
      <c r="I229" s="127">
        <v>0</v>
      </c>
      <c r="J229" s="127">
        <v>0</v>
      </c>
      <c r="K229" s="127">
        <v>0</v>
      </c>
      <c r="L229" s="242">
        <f>M229+N229</f>
        <v>0</v>
      </c>
      <c r="M229" s="14">
        <f>M231</f>
        <v>0</v>
      </c>
      <c r="N229" s="14">
        <f>N231</f>
        <v>0</v>
      </c>
      <c r="O229" s="46">
        <f>O231</f>
        <v>0</v>
      </c>
      <c r="P229" s="45"/>
      <c r="Q229" s="14"/>
      <c r="R229" s="14"/>
      <c r="S229" s="46"/>
      <c r="T229" s="45"/>
      <c r="U229" s="14"/>
      <c r="V229" s="14"/>
      <c r="W229" s="46"/>
      <c r="X229" s="45"/>
      <c r="Y229" s="14"/>
      <c r="Z229" s="14"/>
      <c r="AA229" s="46"/>
      <c r="AB229" s="45"/>
      <c r="AC229" s="14"/>
      <c r="AD229" s="14"/>
      <c r="AE229" s="46"/>
      <c r="AF229" s="45"/>
      <c r="AG229" s="14"/>
      <c r="AH229" s="14"/>
      <c r="AI229" s="46"/>
      <c r="AJ229" s="45"/>
      <c r="AK229" s="14"/>
      <c r="AL229" s="14"/>
      <c r="AM229" s="46"/>
    </row>
    <row r="230" spans="2:39" ht="44.25" hidden="1" customHeight="1" x14ac:dyDescent="0.25">
      <c r="B230" s="147" t="s">
        <v>361</v>
      </c>
      <c r="C230" s="147" t="s">
        <v>48</v>
      </c>
      <c r="D230" s="147" t="s">
        <v>49</v>
      </c>
      <c r="E230" s="162" t="s">
        <v>167</v>
      </c>
      <c r="F230" s="275" t="s">
        <v>351</v>
      </c>
      <c r="G230" s="149"/>
      <c r="H230" s="127"/>
      <c r="I230" s="137"/>
      <c r="J230" s="137"/>
      <c r="K230" s="127"/>
      <c r="L230" s="242"/>
      <c r="M230" s="16"/>
      <c r="N230" s="16"/>
      <c r="O230" s="46"/>
      <c r="P230" s="45"/>
      <c r="Q230" s="16"/>
      <c r="R230" s="16"/>
      <c r="S230" s="46"/>
      <c r="T230" s="45"/>
      <c r="U230" s="16"/>
      <c r="V230" s="16"/>
      <c r="W230" s="46"/>
      <c r="X230" s="45"/>
      <c r="Y230" s="16"/>
      <c r="Z230" s="16"/>
      <c r="AA230" s="46"/>
      <c r="AB230" s="45"/>
      <c r="AC230" s="16"/>
      <c r="AD230" s="16"/>
      <c r="AE230" s="46"/>
      <c r="AF230" s="45"/>
      <c r="AG230" s="16"/>
      <c r="AH230" s="16"/>
      <c r="AI230" s="46"/>
      <c r="AJ230" s="45"/>
      <c r="AK230" s="16"/>
      <c r="AL230" s="16"/>
      <c r="AM230" s="46"/>
    </row>
    <row r="231" spans="2:39" ht="81" hidden="1" customHeight="1" x14ac:dyDescent="0.25">
      <c r="B231" s="147" t="s">
        <v>362</v>
      </c>
      <c r="C231" s="147" t="s">
        <v>50</v>
      </c>
      <c r="D231" s="147" t="s">
        <v>363</v>
      </c>
      <c r="E231" s="162" t="s">
        <v>168</v>
      </c>
      <c r="F231" s="276"/>
      <c r="G231" s="149" t="s">
        <v>352</v>
      </c>
      <c r="H231" s="127">
        <v>0</v>
      </c>
      <c r="I231" s="137"/>
      <c r="J231" s="137"/>
      <c r="K231" s="137"/>
      <c r="L231" s="242">
        <f t="shared" ref="L231:L236" si="20">M231+N231</f>
        <v>0</v>
      </c>
      <c r="M231" s="16"/>
      <c r="N231" s="16"/>
      <c r="O231" s="49"/>
      <c r="P231" s="45"/>
      <c r="Q231" s="16"/>
      <c r="R231" s="16"/>
      <c r="S231" s="49"/>
      <c r="T231" s="45"/>
      <c r="U231" s="16"/>
      <c r="V231" s="16"/>
      <c r="W231" s="49"/>
      <c r="X231" s="45"/>
      <c r="Y231" s="16"/>
      <c r="Z231" s="16"/>
      <c r="AA231" s="49"/>
      <c r="AB231" s="45"/>
      <c r="AC231" s="16"/>
      <c r="AD231" s="16"/>
      <c r="AE231" s="49"/>
      <c r="AF231" s="45"/>
      <c r="AG231" s="16"/>
      <c r="AH231" s="16"/>
      <c r="AI231" s="49"/>
      <c r="AJ231" s="45"/>
      <c r="AK231" s="16"/>
      <c r="AL231" s="16"/>
      <c r="AM231" s="49"/>
    </row>
    <row r="232" spans="2:39" s="21" customFormat="1" ht="60" customHeight="1" x14ac:dyDescent="0.25">
      <c r="B232" s="122">
        <v>2900000</v>
      </c>
      <c r="C232" s="301" t="s">
        <v>205</v>
      </c>
      <c r="D232" s="302"/>
      <c r="E232" s="303"/>
      <c r="F232" s="122"/>
      <c r="G232" s="146"/>
      <c r="H232" s="167">
        <v>22797924</v>
      </c>
      <c r="I232" s="167">
        <v>22335924</v>
      </c>
      <c r="J232" s="167">
        <v>462000</v>
      </c>
      <c r="K232" s="167">
        <v>462000</v>
      </c>
      <c r="L232" s="262">
        <f t="shared" si="20"/>
        <v>20957886</v>
      </c>
      <c r="M232" s="91">
        <f>M233</f>
        <v>20957886</v>
      </c>
      <c r="N232" s="91">
        <f>N233</f>
        <v>0</v>
      </c>
      <c r="O232" s="93">
        <f>O233</f>
        <v>0</v>
      </c>
      <c r="P232" s="92"/>
      <c r="Q232" s="91"/>
      <c r="R232" s="91"/>
      <c r="S232" s="93"/>
      <c r="T232" s="60"/>
      <c r="U232" s="25"/>
      <c r="V232" s="25"/>
      <c r="W232" s="61"/>
      <c r="X232" s="60"/>
      <c r="Y232" s="25"/>
      <c r="Z232" s="25"/>
      <c r="AA232" s="61"/>
      <c r="AB232" s="60"/>
      <c r="AC232" s="25"/>
      <c r="AD232" s="25"/>
      <c r="AE232" s="61"/>
      <c r="AF232" s="60"/>
      <c r="AG232" s="25"/>
      <c r="AH232" s="25"/>
      <c r="AI232" s="61"/>
      <c r="AJ232" s="60"/>
      <c r="AK232" s="25"/>
      <c r="AL232" s="25"/>
      <c r="AM232" s="61"/>
    </row>
    <row r="233" spans="2:39" ht="60.75" customHeight="1" x14ac:dyDescent="0.25">
      <c r="B233" s="168">
        <v>2910000</v>
      </c>
      <c r="C233" s="306" t="s">
        <v>205</v>
      </c>
      <c r="D233" s="307"/>
      <c r="E233" s="308"/>
      <c r="F233" s="168"/>
      <c r="G233" s="231"/>
      <c r="H233" s="169">
        <v>22797924</v>
      </c>
      <c r="I233" s="169">
        <v>22335924</v>
      </c>
      <c r="J233" s="169">
        <v>462000</v>
      </c>
      <c r="K233" s="169">
        <v>462000</v>
      </c>
      <c r="L233" s="263">
        <f t="shared" si="20"/>
        <v>20957886</v>
      </c>
      <c r="M233" s="94">
        <f>M234+M236</f>
        <v>20957886</v>
      </c>
      <c r="N233" s="94">
        <f>N234</f>
        <v>0</v>
      </c>
      <c r="O233" s="96">
        <f>O234</f>
        <v>0</v>
      </c>
      <c r="P233" s="95"/>
      <c r="Q233" s="94"/>
      <c r="R233" s="94"/>
      <c r="S233" s="96"/>
      <c r="T233" s="62"/>
      <c r="U233" s="26"/>
      <c r="V233" s="26"/>
      <c r="W233" s="63"/>
      <c r="X233" s="62"/>
      <c r="Y233" s="26"/>
      <c r="Z233" s="26"/>
      <c r="AA233" s="63"/>
      <c r="AB233" s="62"/>
      <c r="AC233" s="26"/>
      <c r="AD233" s="26"/>
      <c r="AE233" s="63"/>
      <c r="AF233" s="62"/>
      <c r="AG233" s="26"/>
      <c r="AH233" s="26"/>
      <c r="AI233" s="63"/>
      <c r="AJ233" s="62"/>
      <c r="AK233" s="26"/>
      <c r="AL233" s="26"/>
      <c r="AM233" s="63"/>
    </row>
    <row r="234" spans="2:39" ht="36.75" customHeight="1" x14ac:dyDescent="0.25">
      <c r="B234" s="122">
        <v>2918100</v>
      </c>
      <c r="C234" s="148">
        <v>8100</v>
      </c>
      <c r="D234" s="327" t="s">
        <v>73</v>
      </c>
      <c r="E234" s="328"/>
      <c r="F234" s="232"/>
      <c r="G234" s="233"/>
      <c r="H234" s="151">
        <v>22697924</v>
      </c>
      <c r="I234" s="151">
        <v>22235924</v>
      </c>
      <c r="J234" s="151">
        <v>462000</v>
      </c>
      <c r="K234" s="151">
        <v>462000</v>
      </c>
      <c r="L234" s="264">
        <f t="shared" si="20"/>
        <v>20957886</v>
      </c>
      <c r="M234" s="97">
        <f>M235</f>
        <v>20957886</v>
      </c>
      <c r="N234" s="97">
        <f>N235</f>
        <v>0</v>
      </c>
      <c r="O234" s="99">
        <f>O235</f>
        <v>0</v>
      </c>
      <c r="P234" s="98"/>
      <c r="Q234" s="97"/>
      <c r="R234" s="97"/>
      <c r="S234" s="99"/>
      <c r="T234" s="51"/>
      <c r="U234" s="18"/>
      <c r="V234" s="18"/>
      <c r="W234" s="53"/>
      <c r="X234" s="51"/>
      <c r="Y234" s="18"/>
      <c r="Z234" s="18"/>
      <c r="AA234" s="53"/>
      <c r="AB234" s="51"/>
      <c r="AC234" s="18"/>
      <c r="AD234" s="18"/>
      <c r="AE234" s="53"/>
      <c r="AF234" s="51"/>
      <c r="AG234" s="18"/>
      <c r="AH234" s="18"/>
      <c r="AI234" s="53"/>
      <c r="AJ234" s="51"/>
      <c r="AK234" s="18"/>
      <c r="AL234" s="18"/>
      <c r="AM234" s="53"/>
    </row>
    <row r="235" spans="2:39" ht="72.75" customHeight="1" x14ac:dyDescent="0.25">
      <c r="B235" s="234">
        <v>2918110</v>
      </c>
      <c r="C235" s="234">
        <v>8110</v>
      </c>
      <c r="D235" s="235" t="s">
        <v>74</v>
      </c>
      <c r="E235" s="203" t="s">
        <v>120</v>
      </c>
      <c r="F235" s="234" t="s">
        <v>364</v>
      </c>
      <c r="G235" s="136" t="s">
        <v>415</v>
      </c>
      <c r="H235" s="189">
        <v>22597924</v>
      </c>
      <c r="I235" s="190">
        <v>22135924</v>
      </c>
      <c r="J235" s="152">
        <v>462000</v>
      </c>
      <c r="K235" s="152">
        <v>462000</v>
      </c>
      <c r="L235" s="265">
        <f t="shared" si="20"/>
        <v>20957886</v>
      </c>
      <c r="M235" s="100">
        <v>20957886</v>
      </c>
      <c r="N235" s="100"/>
      <c r="O235" s="102"/>
      <c r="P235" s="101">
        <f>Q235+R235</f>
        <v>1640038</v>
      </c>
      <c r="Q235" s="100">
        <v>1178038</v>
      </c>
      <c r="R235" s="100">
        <v>462000</v>
      </c>
      <c r="S235" s="102">
        <v>462000</v>
      </c>
      <c r="T235" s="64"/>
      <c r="U235" s="27"/>
      <c r="V235" s="27"/>
      <c r="W235" s="68"/>
      <c r="X235" s="64"/>
      <c r="Y235" s="27"/>
      <c r="Z235" s="27"/>
      <c r="AA235" s="68"/>
      <c r="AB235" s="64"/>
      <c r="AC235" s="27"/>
      <c r="AD235" s="27"/>
      <c r="AE235" s="68"/>
      <c r="AF235" s="64"/>
      <c r="AG235" s="27"/>
      <c r="AH235" s="27"/>
      <c r="AI235" s="68"/>
      <c r="AJ235" s="64"/>
      <c r="AK235" s="27"/>
      <c r="AL235" s="27"/>
      <c r="AM235" s="68"/>
    </row>
    <row r="236" spans="2:39" ht="72.75" customHeight="1" x14ac:dyDescent="0.25">
      <c r="B236" s="148">
        <v>2918220</v>
      </c>
      <c r="C236" s="148">
        <v>8220</v>
      </c>
      <c r="D236" s="147" t="s">
        <v>439</v>
      </c>
      <c r="E236" s="165" t="s">
        <v>440</v>
      </c>
      <c r="F236" s="148" t="s">
        <v>234</v>
      </c>
      <c r="G236" s="157" t="s">
        <v>245</v>
      </c>
      <c r="H236" s="189">
        <v>100000</v>
      </c>
      <c r="I236" s="190">
        <v>100000</v>
      </c>
      <c r="J236" s="152"/>
      <c r="K236" s="152"/>
      <c r="L236" s="265">
        <f t="shared" si="20"/>
        <v>0</v>
      </c>
      <c r="M236" s="100"/>
      <c r="N236" s="100"/>
      <c r="O236" s="102"/>
      <c r="P236" s="101">
        <f>Q236</f>
        <v>100000</v>
      </c>
      <c r="Q236" s="100">
        <v>100000</v>
      </c>
      <c r="R236" s="100"/>
      <c r="S236" s="102"/>
      <c r="T236" s="64"/>
      <c r="U236" s="27"/>
      <c r="V236" s="27"/>
      <c r="W236" s="68"/>
      <c r="X236" s="64"/>
      <c r="Y236" s="27"/>
      <c r="Z236" s="27"/>
      <c r="AA236" s="68"/>
      <c r="AB236" s="64"/>
      <c r="AC236" s="27"/>
      <c r="AD236" s="27"/>
      <c r="AE236" s="68"/>
      <c r="AF236" s="64"/>
      <c r="AG236" s="27"/>
      <c r="AH236" s="27"/>
      <c r="AI236" s="68"/>
      <c r="AJ236" s="64"/>
      <c r="AK236" s="27"/>
      <c r="AL236" s="27"/>
      <c r="AM236" s="68"/>
    </row>
    <row r="237" spans="2:39" ht="72.75" hidden="1" customHeight="1" x14ac:dyDescent="0.25">
      <c r="B237" s="234"/>
      <c r="C237" s="234"/>
      <c r="D237" s="235"/>
      <c r="E237" s="236"/>
      <c r="F237" s="234"/>
      <c r="G237" s="136"/>
      <c r="H237" s="189"/>
      <c r="I237" s="190"/>
      <c r="J237" s="152"/>
      <c r="K237" s="152"/>
      <c r="L237" s="253"/>
      <c r="M237" s="27"/>
      <c r="N237" s="27"/>
      <c r="O237" s="68"/>
      <c r="P237" s="64"/>
      <c r="Q237" s="27"/>
      <c r="R237" s="27"/>
      <c r="S237" s="68"/>
      <c r="T237" s="64"/>
      <c r="U237" s="27"/>
      <c r="V237" s="27"/>
      <c r="W237" s="68"/>
      <c r="X237" s="64"/>
      <c r="Y237" s="27"/>
      <c r="Z237" s="27"/>
      <c r="AA237" s="68"/>
      <c r="AB237" s="64"/>
      <c r="AC237" s="27"/>
      <c r="AD237" s="27"/>
      <c r="AE237" s="68"/>
      <c r="AF237" s="64"/>
      <c r="AG237" s="27"/>
      <c r="AH237" s="27"/>
      <c r="AI237" s="68"/>
      <c r="AJ237" s="64"/>
      <c r="AK237" s="27"/>
      <c r="AL237" s="27"/>
      <c r="AM237" s="68"/>
    </row>
    <row r="238" spans="2:39" ht="19.5" customHeight="1" x14ac:dyDescent="0.25">
      <c r="B238" s="122">
        <v>3700000</v>
      </c>
      <c r="C238" s="294" t="s">
        <v>224</v>
      </c>
      <c r="D238" s="294"/>
      <c r="E238" s="294"/>
      <c r="F238" s="148"/>
      <c r="G238" s="157"/>
      <c r="H238" s="237">
        <v>50627500</v>
      </c>
      <c r="I238" s="237">
        <v>50627500</v>
      </c>
      <c r="J238" s="237">
        <v>0</v>
      </c>
      <c r="K238" s="237">
        <v>0</v>
      </c>
      <c r="L238" s="266">
        <f t="shared" ref="L238:O238" si="21">L239</f>
        <v>4820500</v>
      </c>
      <c r="M238" s="103">
        <f t="shared" si="21"/>
        <v>4820500</v>
      </c>
      <c r="N238" s="103">
        <f t="shared" si="21"/>
        <v>0</v>
      </c>
      <c r="O238" s="105">
        <f t="shared" si="21"/>
        <v>0</v>
      </c>
      <c r="P238" s="104">
        <f>P239</f>
        <v>48087600</v>
      </c>
      <c r="Q238" s="103">
        <f>Q239</f>
        <v>48087600</v>
      </c>
      <c r="R238" s="103"/>
      <c r="S238" s="105"/>
      <c r="T238" s="69"/>
      <c r="U238" s="35"/>
      <c r="V238" s="35"/>
      <c r="W238" s="70"/>
      <c r="X238" s="69"/>
      <c r="Y238" s="35"/>
      <c r="Z238" s="35"/>
      <c r="AA238" s="70"/>
      <c r="AB238" s="69"/>
      <c r="AC238" s="35"/>
      <c r="AD238" s="35"/>
      <c r="AE238" s="70"/>
      <c r="AF238" s="69"/>
      <c r="AG238" s="35"/>
      <c r="AH238" s="35"/>
      <c r="AI238" s="70"/>
      <c r="AJ238" s="69"/>
      <c r="AK238" s="35"/>
      <c r="AL238" s="35"/>
      <c r="AM238" s="70"/>
    </row>
    <row r="239" spans="2:39" ht="18" customHeight="1" x14ac:dyDescent="0.25">
      <c r="B239" s="168">
        <v>3710000</v>
      </c>
      <c r="C239" s="293" t="s">
        <v>224</v>
      </c>
      <c r="D239" s="293"/>
      <c r="E239" s="293"/>
      <c r="F239" s="148"/>
      <c r="G239" s="157"/>
      <c r="H239" s="237">
        <v>50627500</v>
      </c>
      <c r="I239" s="237">
        <v>50627500</v>
      </c>
      <c r="J239" s="237">
        <v>0</v>
      </c>
      <c r="K239" s="237">
        <v>0</v>
      </c>
      <c r="L239" s="266">
        <f>M239+N239</f>
        <v>4820500</v>
      </c>
      <c r="M239" s="103">
        <f>M241+M240+M245+M246</f>
        <v>4820500</v>
      </c>
      <c r="N239" s="103">
        <f>N242+N245+N243</f>
        <v>0</v>
      </c>
      <c r="O239" s="105">
        <f>O242+O245</f>
        <v>0</v>
      </c>
      <c r="P239" s="104">
        <f>Q239</f>
        <v>48087600</v>
      </c>
      <c r="Q239" s="103">
        <f>Q244+Q246</f>
        <v>48087600</v>
      </c>
      <c r="R239" s="103"/>
      <c r="S239" s="105"/>
      <c r="T239" s="69"/>
      <c r="U239" s="35"/>
      <c r="V239" s="35"/>
      <c r="W239" s="70"/>
      <c r="X239" s="69"/>
      <c r="Y239" s="35"/>
      <c r="Z239" s="35"/>
      <c r="AA239" s="70"/>
      <c r="AB239" s="69"/>
      <c r="AC239" s="35"/>
      <c r="AD239" s="35"/>
      <c r="AE239" s="70"/>
      <c r="AF239" s="69"/>
      <c r="AG239" s="35"/>
      <c r="AH239" s="35"/>
      <c r="AI239" s="70"/>
      <c r="AJ239" s="69"/>
      <c r="AK239" s="35"/>
      <c r="AL239" s="35"/>
      <c r="AM239" s="70"/>
    </row>
    <row r="240" spans="2:39" ht="78.75" hidden="1" customHeight="1" x14ac:dyDescent="0.25">
      <c r="B240" s="148">
        <v>3719770</v>
      </c>
      <c r="C240" s="148">
        <v>9770</v>
      </c>
      <c r="D240" s="147" t="s">
        <v>84</v>
      </c>
      <c r="E240" s="206" t="s">
        <v>241</v>
      </c>
      <c r="F240" s="148" t="s">
        <v>196</v>
      </c>
      <c r="G240" s="157" t="s">
        <v>242</v>
      </c>
      <c r="H240" s="151">
        <v>0</v>
      </c>
      <c r="I240" s="152"/>
      <c r="J240" s="237"/>
      <c r="K240" s="237"/>
      <c r="L240" s="245">
        <f>M240+N240</f>
        <v>0</v>
      </c>
      <c r="M240" s="19"/>
      <c r="N240" s="35"/>
      <c r="O240" s="70"/>
      <c r="P240" s="51"/>
      <c r="Q240" s="19"/>
      <c r="R240" s="35"/>
      <c r="S240" s="70"/>
      <c r="T240" s="51"/>
      <c r="U240" s="19"/>
      <c r="V240" s="35"/>
      <c r="W240" s="70"/>
      <c r="X240" s="51"/>
      <c r="Y240" s="19"/>
      <c r="Z240" s="35"/>
      <c r="AA240" s="70"/>
      <c r="AB240" s="51"/>
      <c r="AC240" s="19"/>
      <c r="AD240" s="35"/>
      <c r="AE240" s="70"/>
      <c r="AF240" s="51"/>
      <c r="AG240" s="19"/>
      <c r="AH240" s="35"/>
      <c r="AI240" s="70"/>
      <c r="AJ240" s="51"/>
      <c r="AK240" s="19"/>
      <c r="AL240" s="35"/>
      <c r="AM240" s="70"/>
    </row>
    <row r="241" spans="2:39" ht="78" hidden="1" customHeight="1" x14ac:dyDescent="0.25">
      <c r="B241" s="148">
        <v>3719770</v>
      </c>
      <c r="C241" s="148">
        <v>9770</v>
      </c>
      <c r="D241" s="147" t="s">
        <v>84</v>
      </c>
      <c r="E241" s="206" t="s">
        <v>236</v>
      </c>
      <c r="F241" s="156" t="s">
        <v>419</v>
      </c>
      <c r="G241" s="175" t="s">
        <v>413</v>
      </c>
      <c r="H241" s="151">
        <v>4820500</v>
      </c>
      <c r="I241" s="152">
        <v>4820500</v>
      </c>
      <c r="J241" s="237"/>
      <c r="K241" s="237"/>
      <c r="L241" s="245">
        <f t="shared" ref="L241:L246" si="22">M241+N241</f>
        <v>4820500</v>
      </c>
      <c r="M241" s="19">
        <v>4820500</v>
      </c>
      <c r="N241" s="35"/>
      <c r="O241" s="70"/>
      <c r="P241" s="51"/>
      <c r="Q241" s="19"/>
      <c r="R241" s="35"/>
      <c r="S241" s="70"/>
      <c r="T241" s="51"/>
      <c r="U241" s="19"/>
      <c r="V241" s="35"/>
      <c r="W241" s="70"/>
      <c r="X241" s="51"/>
      <c r="Y241" s="19"/>
      <c r="Z241" s="35"/>
      <c r="AA241" s="70"/>
      <c r="AB241" s="51"/>
      <c r="AC241" s="19"/>
      <c r="AD241" s="35"/>
      <c r="AE241" s="70"/>
      <c r="AF241" s="51"/>
      <c r="AG241" s="19"/>
      <c r="AH241" s="35"/>
      <c r="AI241" s="70"/>
      <c r="AJ241" s="51"/>
      <c r="AK241" s="19"/>
      <c r="AL241" s="35"/>
      <c r="AM241" s="70"/>
    </row>
    <row r="242" spans="2:39" ht="87.75" hidden="1" customHeight="1" x14ac:dyDescent="0.25">
      <c r="B242" s="331">
        <v>3719800</v>
      </c>
      <c r="C242" s="331">
        <v>9800</v>
      </c>
      <c r="D242" s="332" t="s">
        <v>84</v>
      </c>
      <c r="E242" s="290" t="s">
        <v>225</v>
      </c>
      <c r="F242" s="148" t="s">
        <v>226</v>
      </c>
      <c r="G242" s="238"/>
      <c r="H242" s="127">
        <v>0</v>
      </c>
      <c r="I242" s="137"/>
      <c r="J242" s="137"/>
      <c r="K242" s="137"/>
      <c r="L242" s="242">
        <f t="shared" si="22"/>
        <v>0</v>
      </c>
      <c r="M242" s="16"/>
      <c r="N242" s="16"/>
      <c r="O242" s="49"/>
      <c r="P242" s="45"/>
      <c r="Q242" s="16"/>
      <c r="R242" s="16"/>
      <c r="S242" s="49"/>
      <c r="T242" s="45">
        <f>U242+V242</f>
        <v>0</v>
      </c>
      <c r="U242" s="16"/>
      <c r="V242" s="16"/>
      <c r="W242" s="49"/>
      <c r="X242" s="45">
        <f>Y242+Z242</f>
        <v>0</v>
      </c>
      <c r="Y242" s="16"/>
      <c r="Z242" s="16"/>
      <c r="AA242" s="49"/>
      <c r="AB242" s="45">
        <f>AC242+AD242</f>
        <v>0</v>
      </c>
      <c r="AC242" s="16"/>
      <c r="AD242" s="16"/>
      <c r="AE242" s="49"/>
      <c r="AF242" s="45"/>
      <c r="AG242" s="16"/>
      <c r="AH242" s="16"/>
      <c r="AI242" s="49"/>
      <c r="AJ242" s="45"/>
      <c r="AK242" s="16"/>
      <c r="AL242" s="16"/>
      <c r="AM242" s="49"/>
    </row>
    <row r="243" spans="2:39" ht="87.75" hidden="1" customHeight="1" x14ac:dyDescent="0.25">
      <c r="B243" s="331"/>
      <c r="C243" s="331"/>
      <c r="D243" s="332"/>
      <c r="E243" s="290"/>
      <c r="F243" s="148" t="s">
        <v>233</v>
      </c>
      <c r="G243" s="238"/>
      <c r="H243" s="127">
        <v>0</v>
      </c>
      <c r="I243" s="137"/>
      <c r="J243" s="137"/>
      <c r="K243" s="137"/>
      <c r="L243" s="242">
        <f t="shared" si="22"/>
        <v>0</v>
      </c>
      <c r="M243" s="16"/>
      <c r="N243" s="16"/>
      <c r="O243" s="49"/>
      <c r="P243" s="45"/>
      <c r="Q243" s="16"/>
      <c r="R243" s="16"/>
      <c r="S243" s="49"/>
      <c r="T243" s="45">
        <f>U243+V243</f>
        <v>0</v>
      </c>
      <c r="U243" s="16"/>
      <c r="V243" s="16"/>
      <c r="W243" s="49"/>
      <c r="X243" s="45">
        <f>Y243+Z243</f>
        <v>0</v>
      </c>
      <c r="Y243" s="16"/>
      <c r="Z243" s="16"/>
      <c r="AA243" s="49"/>
      <c r="AB243" s="45">
        <f>AC243+AD243</f>
        <v>0</v>
      </c>
      <c r="AC243" s="16"/>
      <c r="AD243" s="16"/>
      <c r="AE243" s="49"/>
      <c r="AF243" s="45"/>
      <c r="AG243" s="16"/>
      <c r="AH243" s="16"/>
      <c r="AI243" s="49"/>
      <c r="AJ243" s="45"/>
      <c r="AK243" s="16"/>
      <c r="AL243" s="16"/>
      <c r="AM243" s="49"/>
    </row>
    <row r="244" spans="2:39" ht="87.75" customHeight="1" x14ac:dyDescent="0.25">
      <c r="B244" s="331"/>
      <c r="C244" s="331"/>
      <c r="D244" s="332"/>
      <c r="E244" s="290"/>
      <c r="F244" s="206" t="s">
        <v>458</v>
      </c>
      <c r="G244" s="203" t="s">
        <v>459</v>
      </c>
      <c r="H244" s="127">
        <v>2280600</v>
      </c>
      <c r="I244" s="137">
        <v>2280600</v>
      </c>
      <c r="J244" s="137"/>
      <c r="K244" s="137"/>
      <c r="L244" s="250">
        <f t="shared" si="22"/>
        <v>0</v>
      </c>
      <c r="M244" s="87"/>
      <c r="N244" s="87"/>
      <c r="O244" s="106"/>
      <c r="P244" s="89">
        <f>Q244+R244</f>
        <v>2280600</v>
      </c>
      <c r="Q244" s="87">
        <v>2280600</v>
      </c>
      <c r="R244" s="87"/>
      <c r="S244" s="106"/>
      <c r="T244" s="45">
        <f>U244+V244</f>
        <v>0</v>
      </c>
      <c r="U244" s="16"/>
      <c r="V244" s="16"/>
      <c r="W244" s="49"/>
      <c r="X244" s="45">
        <f>Y244+Z244</f>
        <v>0</v>
      </c>
      <c r="Y244" s="16"/>
      <c r="Z244" s="16"/>
      <c r="AA244" s="49"/>
      <c r="AB244" s="45">
        <f>AC244+AD244</f>
        <v>0</v>
      </c>
      <c r="AC244" s="16"/>
      <c r="AD244" s="16"/>
      <c r="AE244" s="49"/>
      <c r="AF244" s="45"/>
      <c r="AG244" s="16"/>
      <c r="AH244" s="16"/>
      <c r="AI244" s="49"/>
      <c r="AJ244" s="45"/>
      <c r="AK244" s="16"/>
      <c r="AL244" s="16"/>
      <c r="AM244" s="49"/>
    </row>
    <row r="245" spans="2:39" ht="87.75" hidden="1" customHeight="1" x14ac:dyDescent="0.25">
      <c r="B245" s="331"/>
      <c r="C245" s="331"/>
      <c r="D245" s="332"/>
      <c r="E245" s="290"/>
      <c r="F245" s="148" t="s">
        <v>234</v>
      </c>
      <c r="G245" s="157" t="s">
        <v>245</v>
      </c>
      <c r="H245" s="127">
        <v>0</v>
      </c>
      <c r="I245" s="137"/>
      <c r="J245" s="137"/>
      <c r="K245" s="137"/>
      <c r="L245" s="242">
        <f t="shared" si="22"/>
        <v>0</v>
      </c>
      <c r="M245" s="16"/>
      <c r="N245" s="16"/>
      <c r="O245" s="49"/>
      <c r="P245" s="45"/>
      <c r="Q245" s="16"/>
      <c r="R245" s="16"/>
      <c r="S245" s="49"/>
      <c r="T245" s="45">
        <f>U245+V245</f>
        <v>0</v>
      </c>
      <c r="U245" s="16"/>
      <c r="V245" s="16"/>
      <c r="W245" s="49"/>
      <c r="X245" s="45">
        <f>Y245+Z245</f>
        <v>0</v>
      </c>
      <c r="Y245" s="16"/>
      <c r="Z245" s="16"/>
      <c r="AA245" s="49"/>
      <c r="AB245" s="45">
        <f>AC245+AD245</f>
        <v>0</v>
      </c>
      <c r="AC245" s="16"/>
      <c r="AD245" s="16"/>
      <c r="AE245" s="49"/>
      <c r="AF245" s="45"/>
      <c r="AG245" s="16"/>
      <c r="AH245" s="16"/>
      <c r="AI245" s="49"/>
      <c r="AJ245" s="45"/>
      <c r="AK245" s="16"/>
      <c r="AL245" s="16"/>
      <c r="AM245" s="49"/>
    </row>
    <row r="246" spans="2:39" ht="68.25" customHeight="1" x14ac:dyDescent="0.25">
      <c r="B246" s="148">
        <v>3719810</v>
      </c>
      <c r="C246" s="148">
        <v>9810</v>
      </c>
      <c r="D246" s="147" t="s">
        <v>84</v>
      </c>
      <c r="E246" s="157" t="s">
        <v>428</v>
      </c>
      <c r="F246" s="148" t="s">
        <v>460</v>
      </c>
      <c r="G246" s="165" t="s">
        <v>461</v>
      </c>
      <c r="H246" s="127">
        <v>45807000</v>
      </c>
      <c r="I246" s="137">
        <v>45807000</v>
      </c>
      <c r="J246" s="137"/>
      <c r="K246" s="137"/>
      <c r="L246" s="250">
        <f t="shared" si="22"/>
        <v>0</v>
      </c>
      <c r="M246" s="87"/>
      <c r="N246" s="87"/>
      <c r="O246" s="106"/>
      <c r="P246" s="89">
        <f>Q246+R246</f>
        <v>45807000</v>
      </c>
      <c r="Q246" s="87">
        <v>45807000</v>
      </c>
      <c r="R246" s="87"/>
      <c r="S246" s="106"/>
      <c r="T246" s="45">
        <f>U246+V246</f>
        <v>0</v>
      </c>
      <c r="U246" s="16"/>
      <c r="V246" s="16"/>
      <c r="W246" s="49"/>
      <c r="X246" s="45">
        <f>Y246+Z246</f>
        <v>0</v>
      </c>
      <c r="Y246" s="16"/>
      <c r="Z246" s="16"/>
      <c r="AA246" s="49"/>
      <c r="AB246" s="45">
        <f>AC246+AD246</f>
        <v>0</v>
      </c>
      <c r="AC246" s="16"/>
      <c r="AD246" s="16"/>
      <c r="AE246" s="49"/>
      <c r="AF246" s="45"/>
      <c r="AG246" s="16"/>
      <c r="AH246" s="16"/>
      <c r="AI246" s="49"/>
      <c r="AJ246" s="45"/>
      <c r="AK246" s="16"/>
      <c r="AL246" s="16"/>
      <c r="AM246" s="49"/>
    </row>
    <row r="247" spans="2:39" ht="18" thickBot="1" x14ac:dyDescent="0.35">
      <c r="B247" s="329" t="s">
        <v>128</v>
      </c>
      <c r="C247" s="330"/>
      <c r="D247" s="330"/>
      <c r="E247" s="330"/>
      <c r="F247" s="239"/>
      <c r="G247" s="239"/>
      <c r="H247" s="240">
        <v>1666208198.24</v>
      </c>
      <c r="I247" s="240">
        <v>394266668</v>
      </c>
      <c r="J247" s="240">
        <v>1271941530.24</v>
      </c>
      <c r="K247" s="240">
        <v>-10169840</v>
      </c>
      <c r="L247" s="267">
        <f>M247+N247</f>
        <v>1272916390</v>
      </c>
      <c r="M247" s="72">
        <f>M11+M23+M87+M105+M122+M155+M186+M191+M210+M232+M238+M181+M198</f>
        <v>328271630</v>
      </c>
      <c r="N247" s="72">
        <f>N11+N23+N87+N105+N122+N155+N186+N191+N210+N232+N238+N181+N198</f>
        <v>944644760</v>
      </c>
      <c r="O247" s="73">
        <f>O11+O23+O87+O105+O122+O155+O186+O191+O210+O232+O238+O181+O198</f>
        <v>-10631840</v>
      </c>
      <c r="P247" s="71"/>
      <c r="Q247" s="72"/>
      <c r="R247" s="72"/>
      <c r="S247" s="73"/>
      <c r="T247" s="71"/>
      <c r="U247" s="72"/>
      <c r="V247" s="72"/>
      <c r="W247" s="73"/>
      <c r="X247" s="71"/>
      <c r="Y247" s="72"/>
      <c r="Z247" s="72"/>
      <c r="AA247" s="73"/>
      <c r="AB247" s="71"/>
      <c r="AC247" s="72"/>
      <c r="AD247" s="72"/>
      <c r="AE247" s="73"/>
      <c r="AF247" s="71"/>
      <c r="AG247" s="72"/>
      <c r="AH247" s="72"/>
      <c r="AI247" s="73"/>
      <c r="AJ247" s="71"/>
      <c r="AK247" s="72"/>
      <c r="AL247" s="72"/>
      <c r="AM247" s="73"/>
    </row>
    <row r="248" spans="2:39" ht="17.399999999999999" x14ac:dyDescent="0.3">
      <c r="B248" s="36"/>
      <c r="F248" s="37"/>
      <c r="G248" s="38"/>
      <c r="H248" s="38"/>
      <c r="K248" s="39"/>
      <c r="L248" s="40"/>
    </row>
    <row r="249" spans="2:39" ht="17.399999999999999" x14ac:dyDescent="0.3">
      <c r="B249" s="36"/>
      <c r="F249" s="37"/>
      <c r="G249" s="38"/>
      <c r="H249" s="38"/>
      <c r="K249" s="39"/>
      <c r="L249" s="40"/>
    </row>
    <row r="250" spans="2:39" ht="17.399999999999999" x14ac:dyDescent="0.3">
      <c r="B250" s="36" t="s">
        <v>462</v>
      </c>
      <c r="F250" s="37"/>
      <c r="G250" s="38"/>
      <c r="H250" s="38"/>
      <c r="J250" s="326" t="s">
        <v>463</v>
      </c>
      <c r="K250" s="326"/>
      <c r="L250" s="40"/>
    </row>
    <row r="251" spans="2:39" ht="25.5" hidden="1" customHeight="1" x14ac:dyDescent="0.3">
      <c r="B251" s="36" t="s">
        <v>427</v>
      </c>
      <c r="F251" s="37"/>
      <c r="G251" s="38"/>
      <c r="H251" s="38"/>
      <c r="J251" s="326" t="s">
        <v>210</v>
      </c>
      <c r="K251" s="326"/>
    </row>
    <row r="252" spans="2:39" ht="33.75" customHeight="1" x14ac:dyDescent="0.25">
      <c r="F252" s="37"/>
      <c r="G252" s="38"/>
      <c r="H252" s="41"/>
      <c r="I252" s="41"/>
      <c r="J252" s="41"/>
      <c r="K252" s="41"/>
    </row>
    <row r="253" spans="2:39" ht="17.399999999999999" customHeight="1" x14ac:dyDescent="0.3">
      <c r="F253" s="37"/>
      <c r="G253" s="38"/>
      <c r="H253" s="117"/>
      <c r="I253" s="117"/>
      <c r="J253" s="117"/>
      <c r="K253" s="117"/>
    </row>
    <row r="254" spans="2:39" ht="13.8" x14ac:dyDescent="0.25">
      <c r="F254" s="37"/>
      <c r="G254" s="118"/>
      <c r="H254" s="119"/>
      <c r="I254" s="120"/>
      <c r="J254" s="120"/>
      <c r="K254" s="120"/>
    </row>
    <row r="255" spans="2:39" ht="13.8" x14ac:dyDescent="0.25">
      <c r="F255" s="37"/>
      <c r="G255" s="38"/>
      <c r="H255" s="38"/>
    </row>
    <row r="256" spans="2:39" ht="13.8" x14ac:dyDescent="0.25">
      <c r="F256" s="37"/>
      <c r="G256" s="38"/>
      <c r="H256" s="121"/>
    </row>
    <row r="257" spans="6:8" ht="13.8" x14ac:dyDescent="0.25">
      <c r="F257" s="37"/>
      <c r="G257" s="38"/>
      <c r="H257" s="38"/>
    </row>
    <row r="258" spans="6:8" ht="13.8" x14ac:dyDescent="0.25">
      <c r="F258" s="37"/>
      <c r="G258" s="38"/>
      <c r="H258" s="38"/>
    </row>
    <row r="259" spans="6:8" ht="13.8" x14ac:dyDescent="0.25">
      <c r="F259" s="37"/>
      <c r="G259" s="38"/>
      <c r="H259" s="41"/>
    </row>
    <row r="260" spans="6:8" ht="13.8" x14ac:dyDescent="0.25">
      <c r="F260" s="37"/>
      <c r="G260" s="38"/>
      <c r="H260" s="41"/>
    </row>
    <row r="261" spans="6:8" ht="13.8" x14ac:dyDescent="0.25">
      <c r="F261" s="37"/>
      <c r="G261" s="38"/>
      <c r="H261" s="38"/>
    </row>
    <row r="262" spans="6:8" ht="13.8" x14ac:dyDescent="0.25">
      <c r="F262" s="37"/>
      <c r="G262" s="38"/>
      <c r="H262" s="38"/>
    </row>
    <row r="263" spans="6:8" ht="13.8" x14ac:dyDescent="0.25">
      <c r="F263" s="37"/>
      <c r="G263" s="38"/>
      <c r="H263" s="38"/>
    </row>
    <row r="264" spans="6:8" ht="13.8" x14ac:dyDescent="0.25">
      <c r="F264" s="37"/>
      <c r="G264" s="38"/>
      <c r="H264" s="38"/>
    </row>
    <row r="265" spans="6:8" ht="13.8" x14ac:dyDescent="0.25">
      <c r="F265" s="37"/>
      <c r="G265" s="38"/>
      <c r="H265" s="38"/>
    </row>
    <row r="266" spans="6:8" ht="13.8" x14ac:dyDescent="0.25">
      <c r="F266" s="37"/>
      <c r="G266" s="38"/>
      <c r="H266" s="38"/>
    </row>
    <row r="267" spans="6:8" ht="13.8" x14ac:dyDescent="0.25">
      <c r="F267" s="37"/>
      <c r="G267" s="38"/>
      <c r="H267" s="38"/>
    </row>
    <row r="268" spans="6:8" ht="13.8" x14ac:dyDescent="0.25">
      <c r="F268" s="37"/>
      <c r="G268" s="38"/>
      <c r="H268" s="38"/>
    </row>
    <row r="269" spans="6:8" ht="13.8" x14ac:dyDescent="0.25">
      <c r="F269" s="37"/>
      <c r="G269" s="38"/>
      <c r="H269" s="38"/>
    </row>
    <row r="270" spans="6:8" ht="13.8" x14ac:dyDescent="0.25">
      <c r="F270" s="37"/>
      <c r="G270" s="38"/>
      <c r="H270" s="38"/>
    </row>
    <row r="271" spans="6:8" ht="13.8" x14ac:dyDescent="0.25">
      <c r="F271" s="37"/>
      <c r="G271" s="38"/>
      <c r="H271" s="38"/>
    </row>
    <row r="272" spans="6:8" ht="13.8" x14ac:dyDescent="0.25">
      <c r="F272" s="37"/>
      <c r="G272" s="38"/>
      <c r="H272" s="38"/>
    </row>
    <row r="273" spans="6:8" ht="13.8" x14ac:dyDescent="0.25">
      <c r="F273" s="37"/>
      <c r="G273" s="38"/>
      <c r="H273" s="38"/>
    </row>
    <row r="274" spans="6:8" ht="13.8" x14ac:dyDescent="0.25">
      <c r="F274" s="37"/>
      <c r="G274" s="38"/>
      <c r="H274" s="38"/>
    </row>
    <row r="275" spans="6:8" ht="13.8" x14ac:dyDescent="0.25">
      <c r="F275" s="37"/>
      <c r="G275" s="38"/>
      <c r="H275" s="38"/>
    </row>
    <row r="276" spans="6:8" ht="13.8" x14ac:dyDescent="0.25">
      <c r="F276" s="37"/>
      <c r="G276" s="38"/>
      <c r="H276" s="38"/>
    </row>
    <row r="277" spans="6:8" ht="13.8" x14ac:dyDescent="0.25">
      <c r="F277" s="37"/>
      <c r="G277" s="38"/>
      <c r="H277" s="38"/>
    </row>
    <row r="278" spans="6:8" ht="13.8" x14ac:dyDescent="0.25">
      <c r="F278" s="37"/>
      <c r="G278" s="38"/>
      <c r="H278" s="38"/>
    </row>
    <row r="279" spans="6:8" ht="13.8" x14ac:dyDescent="0.25">
      <c r="F279" s="37"/>
      <c r="G279" s="38"/>
      <c r="H279" s="38"/>
    </row>
    <row r="280" spans="6:8" ht="13.8" x14ac:dyDescent="0.25">
      <c r="F280" s="37"/>
      <c r="G280" s="38"/>
      <c r="H280" s="38"/>
    </row>
    <row r="281" spans="6:8" ht="13.8" x14ac:dyDescent="0.25">
      <c r="F281" s="37"/>
      <c r="G281" s="38"/>
      <c r="H281" s="38"/>
    </row>
    <row r="282" spans="6:8" ht="13.8" x14ac:dyDescent="0.25">
      <c r="F282" s="37"/>
      <c r="G282" s="38"/>
      <c r="H282" s="38"/>
    </row>
    <row r="283" spans="6:8" ht="13.8" x14ac:dyDescent="0.25">
      <c r="F283" s="37"/>
      <c r="G283" s="38"/>
      <c r="H283" s="38"/>
    </row>
    <row r="284" spans="6:8" ht="13.8" x14ac:dyDescent="0.25">
      <c r="F284" s="37"/>
      <c r="G284" s="38"/>
      <c r="H284" s="38"/>
    </row>
    <row r="285" spans="6:8" ht="13.8" x14ac:dyDescent="0.25">
      <c r="F285" s="37"/>
      <c r="G285" s="38"/>
      <c r="H285" s="38"/>
    </row>
    <row r="286" spans="6:8" ht="13.8" x14ac:dyDescent="0.25">
      <c r="F286" s="37"/>
      <c r="G286" s="38"/>
      <c r="H286" s="38"/>
    </row>
    <row r="287" spans="6:8" ht="13.8" x14ac:dyDescent="0.25">
      <c r="F287" s="37"/>
      <c r="G287" s="38"/>
      <c r="H287" s="38"/>
    </row>
    <row r="288" spans="6:8" ht="13.8" x14ac:dyDescent="0.25">
      <c r="F288" s="37"/>
      <c r="G288" s="38"/>
      <c r="H288" s="38"/>
    </row>
    <row r="289" spans="6:8" ht="13.8" x14ac:dyDescent="0.25">
      <c r="F289" s="37"/>
      <c r="G289" s="38"/>
      <c r="H289" s="38"/>
    </row>
    <row r="290" spans="6:8" ht="13.8" x14ac:dyDescent="0.25">
      <c r="F290" s="37"/>
      <c r="G290" s="38"/>
      <c r="H290" s="38"/>
    </row>
    <row r="291" spans="6:8" ht="13.8" x14ac:dyDescent="0.25">
      <c r="F291" s="37"/>
      <c r="G291" s="38"/>
      <c r="H291" s="38"/>
    </row>
    <row r="292" spans="6:8" ht="13.8" x14ac:dyDescent="0.25">
      <c r="F292" s="37"/>
      <c r="G292" s="38"/>
      <c r="H292" s="38"/>
    </row>
    <row r="293" spans="6:8" ht="13.8" x14ac:dyDescent="0.25">
      <c r="F293" s="37"/>
      <c r="G293" s="38"/>
      <c r="H293" s="38"/>
    </row>
    <row r="294" spans="6:8" ht="13.8" x14ac:dyDescent="0.25">
      <c r="F294" s="37"/>
      <c r="G294" s="38"/>
      <c r="H294" s="38"/>
    </row>
    <row r="295" spans="6:8" ht="13.8" x14ac:dyDescent="0.25">
      <c r="F295" s="37"/>
      <c r="G295" s="38"/>
      <c r="H295" s="38"/>
    </row>
    <row r="296" spans="6:8" ht="13.8" x14ac:dyDescent="0.25">
      <c r="F296" s="37"/>
      <c r="G296" s="38"/>
      <c r="H296" s="38"/>
    </row>
    <row r="297" spans="6:8" ht="13.8" x14ac:dyDescent="0.25">
      <c r="F297" s="37"/>
      <c r="G297" s="38"/>
      <c r="H297" s="38"/>
    </row>
    <row r="298" spans="6:8" ht="13.8" x14ac:dyDescent="0.25">
      <c r="F298" s="37"/>
      <c r="G298" s="38"/>
      <c r="H298" s="38"/>
    </row>
    <row r="299" spans="6:8" ht="13.8" x14ac:dyDescent="0.25">
      <c r="F299" s="37"/>
      <c r="G299" s="38"/>
      <c r="H299" s="38"/>
    </row>
    <row r="300" spans="6:8" ht="13.8" x14ac:dyDescent="0.25">
      <c r="F300" s="37"/>
      <c r="G300" s="38"/>
      <c r="H300" s="38"/>
    </row>
    <row r="301" spans="6:8" ht="13.8" x14ac:dyDescent="0.25">
      <c r="F301" s="37"/>
      <c r="G301" s="38"/>
      <c r="H301" s="38"/>
    </row>
    <row r="302" spans="6:8" ht="13.8" x14ac:dyDescent="0.25">
      <c r="F302" s="37"/>
      <c r="G302" s="38"/>
      <c r="H302" s="38"/>
    </row>
    <row r="303" spans="6:8" ht="13.8" x14ac:dyDescent="0.25">
      <c r="F303" s="37"/>
      <c r="G303" s="38"/>
      <c r="H303" s="38"/>
    </row>
    <row r="304" spans="6:8" ht="13.8" x14ac:dyDescent="0.25">
      <c r="F304" s="37"/>
      <c r="G304" s="38"/>
      <c r="H304" s="38"/>
    </row>
    <row r="305" spans="6:8" ht="13.8" x14ac:dyDescent="0.25">
      <c r="F305" s="37"/>
      <c r="G305" s="38"/>
      <c r="H305" s="38"/>
    </row>
    <row r="306" spans="6:8" ht="13.8" x14ac:dyDescent="0.25">
      <c r="F306" s="37"/>
      <c r="G306" s="38"/>
      <c r="H306" s="38"/>
    </row>
    <row r="307" spans="6:8" ht="13.8" x14ac:dyDescent="0.25">
      <c r="F307" s="37"/>
      <c r="G307" s="38"/>
      <c r="H307" s="38"/>
    </row>
    <row r="308" spans="6:8" ht="13.8" x14ac:dyDescent="0.25">
      <c r="F308" s="37"/>
      <c r="G308" s="38"/>
      <c r="H308" s="38"/>
    </row>
    <row r="309" spans="6:8" ht="13.8" x14ac:dyDescent="0.25">
      <c r="F309" s="37"/>
      <c r="G309" s="38"/>
      <c r="H309" s="38"/>
    </row>
    <row r="310" spans="6:8" ht="13.8" x14ac:dyDescent="0.25">
      <c r="F310" s="37"/>
      <c r="G310" s="38"/>
      <c r="H310" s="38"/>
    </row>
    <row r="311" spans="6:8" ht="13.8" x14ac:dyDescent="0.25">
      <c r="F311" s="37"/>
      <c r="G311" s="38"/>
      <c r="H311" s="38"/>
    </row>
    <row r="312" spans="6:8" ht="13.8" x14ac:dyDescent="0.25">
      <c r="F312" s="37"/>
      <c r="G312" s="38"/>
      <c r="H312" s="38"/>
    </row>
    <row r="313" spans="6:8" ht="13.8" x14ac:dyDescent="0.25">
      <c r="F313" s="37"/>
      <c r="G313" s="38"/>
      <c r="H313" s="38"/>
    </row>
    <row r="314" spans="6:8" ht="13.8" x14ac:dyDescent="0.25">
      <c r="F314" s="37"/>
      <c r="G314" s="38"/>
      <c r="H314" s="38"/>
    </row>
    <row r="315" spans="6:8" ht="13.8" x14ac:dyDescent="0.25">
      <c r="F315" s="37"/>
      <c r="G315" s="38"/>
      <c r="H315" s="38"/>
    </row>
    <row r="316" spans="6:8" ht="13.8" x14ac:dyDescent="0.25">
      <c r="F316" s="37"/>
      <c r="G316" s="38"/>
      <c r="H316" s="38"/>
    </row>
    <row r="317" spans="6:8" ht="13.8" x14ac:dyDescent="0.25">
      <c r="F317" s="37"/>
      <c r="G317" s="38"/>
      <c r="H317" s="38"/>
    </row>
    <row r="318" spans="6:8" ht="13.8" x14ac:dyDescent="0.25">
      <c r="F318" s="37"/>
      <c r="G318" s="38"/>
      <c r="H318" s="38"/>
    </row>
    <row r="319" spans="6:8" ht="13.8" x14ac:dyDescent="0.25">
      <c r="F319" s="37"/>
      <c r="G319" s="38"/>
      <c r="H319" s="38"/>
    </row>
    <row r="320" spans="6:8" ht="13.8" x14ac:dyDescent="0.25">
      <c r="F320" s="37"/>
      <c r="G320" s="38"/>
      <c r="H320" s="38"/>
    </row>
    <row r="321" spans="6:8" ht="13.8" x14ac:dyDescent="0.25">
      <c r="F321" s="37"/>
      <c r="G321" s="38"/>
      <c r="H321" s="38"/>
    </row>
    <row r="322" spans="6:8" ht="13.8" x14ac:dyDescent="0.25">
      <c r="F322" s="37"/>
      <c r="G322" s="38"/>
      <c r="H322" s="38"/>
    </row>
    <row r="323" spans="6:8" ht="13.8" x14ac:dyDescent="0.25">
      <c r="F323" s="37"/>
      <c r="G323" s="38"/>
      <c r="H323" s="38"/>
    </row>
    <row r="324" spans="6:8" ht="13.8" x14ac:dyDescent="0.25">
      <c r="F324" s="37"/>
      <c r="G324" s="38"/>
      <c r="H324" s="38"/>
    </row>
    <row r="325" spans="6:8" ht="13.8" x14ac:dyDescent="0.25">
      <c r="F325" s="37"/>
      <c r="G325" s="38"/>
      <c r="H325" s="38"/>
    </row>
    <row r="326" spans="6:8" ht="13.8" x14ac:dyDescent="0.25">
      <c r="F326" s="37"/>
      <c r="G326" s="38"/>
      <c r="H326" s="38"/>
    </row>
    <row r="327" spans="6:8" ht="13.8" x14ac:dyDescent="0.25">
      <c r="F327" s="37"/>
      <c r="G327" s="38"/>
      <c r="H327" s="38"/>
    </row>
    <row r="328" spans="6:8" ht="13.8" x14ac:dyDescent="0.25">
      <c r="F328" s="37"/>
      <c r="G328" s="38"/>
      <c r="H328" s="38"/>
    </row>
    <row r="329" spans="6:8" ht="13.8" x14ac:dyDescent="0.25">
      <c r="F329" s="37"/>
      <c r="G329" s="38"/>
      <c r="H329" s="38"/>
    </row>
    <row r="330" spans="6:8" ht="13.8" x14ac:dyDescent="0.25">
      <c r="F330" s="37"/>
      <c r="G330" s="38"/>
      <c r="H330" s="38"/>
    </row>
    <row r="331" spans="6:8" ht="13.8" x14ac:dyDescent="0.25">
      <c r="F331" s="37"/>
      <c r="G331" s="38"/>
      <c r="H331" s="38"/>
    </row>
    <row r="332" spans="6:8" ht="13.8" x14ac:dyDescent="0.25">
      <c r="F332" s="37"/>
      <c r="G332" s="38"/>
      <c r="H332" s="38"/>
    </row>
    <row r="333" spans="6:8" ht="13.8" x14ac:dyDescent="0.25">
      <c r="F333" s="37"/>
      <c r="G333" s="38"/>
      <c r="H333" s="38"/>
    </row>
    <row r="334" spans="6:8" ht="13.8" x14ac:dyDescent="0.25">
      <c r="F334" s="37"/>
      <c r="G334" s="38"/>
      <c r="H334" s="38"/>
    </row>
    <row r="335" spans="6:8" ht="13.8" x14ac:dyDescent="0.25">
      <c r="F335" s="37"/>
      <c r="G335" s="38"/>
      <c r="H335" s="38"/>
    </row>
    <row r="336" spans="6:8" ht="13.8" x14ac:dyDescent="0.25">
      <c r="F336" s="37"/>
      <c r="G336" s="38"/>
      <c r="H336" s="38"/>
    </row>
    <row r="337" spans="6:8" ht="13.8" x14ac:dyDescent="0.25">
      <c r="F337" s="37"/>
      <c r="G337" s="38"/>
      <c r="H337" s="38"/>
    </row>
    <row r="338" spans="6:8" ht="13.8" x14ac:dyDescent="0.25">
      <c r="F338" s="37"/>
      <c r="G338" s="38"/>
      <c r="H338" s="38"/>
    </row>
    <row r="339" spans="6:8" ht="13.8" x14ac:dyDescent="0.25">
      <c r="F339" s="37"/>
      <c r="G339" s="38"/>
      <c r="H339" s="38"/>
    </row>
    <row r="340" spans="6:8" ht="13.8" x14ac:dyDescent="0.25">
      <c r="F340" s="37"/>
      <c r="G340" s="38"/>
      <c r="H340" s="38"/>
    </row>
    <row r="341" spans="6:8" ht="13.8" x14ac:dyDescent="0.25">
      <c r="F341" s="37"/>
      <c r="G341" s="38"/>
      <c r="H341" s="38"/>
    </row>
    <row r="342" spans="6:8" ht="13.8" x14ac:dyDescent="0.25">
      <c r="F342" s="37"/>
      <c r="G342" s="38"/>
      <c r="H342" s="38"/>
    </row>
    <row r="343" spans="6:8" ht="13.8" x14ac:dyDescent="0.25">
      <c r="F343" s="37"/>
      <c r="G343" s="38"/>
      <c r="H343" s="38"/>
    </row>
    <row r="344" spans="6:8" ht="13.8" x14ac:dyDescent="0.25">
      <c r="F344" s="37"/>
      <c r="G344" s="38"/>
      <c r="H344" s="38"/>
    </row>
    <row r="345" spans="6:8" ht="13.8" x14ac:dyDescent="0.25">
      <c r="F345" s="37"/>
      <c r="G345" s="38"/>
      <c r="H345" s="38"/>
    </row>
    <row r="346" spans="6:8" ht="13.8" x14ac:dyDescent="0.25">
      <c r="F346" s="37"/>
      <c r="G346" s="38"/>
      <c r="H346" s="38"/>
    </row>
    <row r="347" spans="6:8" ht="13.8" x14ac:dyDescent="0.25">
      <c r="F347" s="37"/>
      <c r="G347" s="38"/>
      <c r="H347" s="38"/>
    </row>
    <row r="348" spans="6:8" ht="13.8" x14ac:dyDescent="0.25">
      <c r="F348" s="37"/>
      <c r="G348" s="38"/>
      <c r="H348" s="38"/>
    </row>
    <row r="349" spans="6:8" ht="13.8" x14ac:dyDescent="0.25">
      <c r="F349" s="37"/>
      <c r="G349" s="38"/>
      <c r="H349" s="38"/>
    </row>
    <row r="350" spans="6:8" ht="13.8" x14ac:dyDescent="0.25">
      <c r="F350" s="37"/>
      <c r="G350" s="38"/>
      <c r="H350" s="38"/>
    </row>
    <row r="351" spans="6:8" ht="13.8" x14ac:dyDescent="0.25">
      <c r="F351" s="37"/>
      <c r="G351" s="38"/>
      <c r="H351" s="38"/>
    </row>
    <row r="352" spans="6:8" ht="13.8" x14ac:dyDescent="0.25">
      <c r="F352" s="37"/>
      <c r="G352" s="38"/>
      <c r="H352" s="38"/>
    </row>
    <row r="353" spans="6:8" ht="13.8" x14ac:dyDescent="0.25">
      <c r="F353" s="37"/>
      <c r="G353" s="38"/>
      <c r="H353" s="38"/>
    </row>
    <row r="354" spans="6:8" ht="13.8" x14ac:dyDescent="0.25">
      <c r="F354" s="37"/>
      <c r="G354" s="38"/>
      <c r="H354" s="38"/>
    </row>
    <row r="355" spans="6:8" ht="13.8" x14ac:dyDescent="0.25">
      <c r="F355" s="37"/>
      <c r="G355" s="38"/>
      <c r="H355" s="38"/>
    </row>
    <row r="356" spans="6:8" ht="13.8" x14ac:dyDescent="0.25">
      <c r="F356" s="37"/>
      <c r="G356" s="38"/>
      <c r="H356" s="38"/>
    </row>
    <row r="357" spans="6:8" ht="13.8" x14ac:dyDescent="0.25">
      <c r="F357" s="37"/>
      <c r="G357" s="38"/>
      <c r="H357" s="38"/>
    </row>
    <row r="358" spans="6:8" ht="13.8" x14ac:dyDescent="0.25">
      <c r="F358" s="37"/>
      <c r="G358" s="38"/>
      <c r="H358" s="38"/>
    </row>
    <row r="359" spans="6:8" ht="13.8" x14ac:dyDescent="0.25">
      <c r="F359" s="37"/>
      <c r="G359" s="38"/>
      <c r="H359" s="38"/>
    </row>
    <row r="360" spans="6:8" ht="13.8" x14ac:dyDescent="0.25">
      <c r="F360" s="37"/>
      <c r="G360" s="38"/>
      <c r="H360" s="38"/>
    </row>
    <row r="361" spans="6:8" ht="13.8" x14ac:dyDescent="0.25">
      <c r="F361" s="37"/>
      <c r="G361" s="38"/>
      <c r="H361" s="38"/>
    </row>
    <row r="362" spans="6:8" ht="13.8" x14ac:dyDescent="0.25">
      <c r="F362" s="37"/>
      <c r="G362" s="38"/>
      <c r="H362" s="38"/>
    </row>
    <row r="363" spans="6:8" ht="13.8" x14ac:dyDescent="0.25">
      <c r="F363" s="37"/>
      <c r="G363" s="38"/>
      <c r="H363" s="38"/>
    </row>
    <row r="364" spans="6:8" ht="13.8" x14ac:dyDescent="0.25">
      <c r="F364" s="37"/>
      <c r="G364" s="38"/>
      <c r="H364" s="38"/>
    </row>
    <row r="365" spans="6:8" ht="13.8" x14ac:dyDescent="0.25">
      <c r="F365" s="37"/>
      <c r="G365" s="38"/>
      <c r="H365" s="38"/>
    </row>
    <row r="366" spans="6:8" ht="13.8" x14ac:dyDescent="0.25">
      <c r="F366" s="37"/>
      <c r="G366" s="38"/>
      <c r="H366" s="38"/>
    </row>
    <row r="367" spans="6:8" ht="13.8" x14ac:dyDescent="0.25">
      <c r="F367" s="37"/>
      <c r="G367" s="38"/>
      <c r="H367" s="38"/>
    </row>
    <row r="368" spans="6:8" ht="13.8" x14ac:dyDescent="0.25">
      <c r="F368" s="37"/>
      <c r="G368" s="38"/>
      <c r="H368" s="38"/>
    </row>
    <row r="369" spans="6:8" ht="13.8" x14ac:dyDescent="0.25">
      <c r="F369" s="37"/>
      <c r="G369" s="38"/>
      <c r="H369" s="38"/>
    </row>
    <row r="370" spans="6:8" ht="13.8" x14ac:dyDescent="0.25">
      <c r="F370" s="37"/>
      <c r="G370" s="38"/>
      <c r="H370" s="38"/>
    </row>
    <row r="371" spans="6:8" ht="13.8" x14ac:dyDescent="0.25">
      <c r="F371" s="37"/>
      <c r="G371" s="38"/>
      <c r="H371" s="38"/>
    </row>
    <row r="372" spans="6:8" ht="13.8" x14ac:dyDescent="0.25">
      <c r="F372" s="37"/>
      <c r="G372" s="38"/>
      <c r="H372" s="38"/>
    </row>
    <row r="373" spans="6:8" ht="13.8" x14ac:dyDescent="0.25">
      <c r="F373" s="37"/>
      <c r="G373" s="38"/>
      <c r="H373" s="38"/>
    </row>
    <row r="374" spans="6:8" ht="13.8" x14ac:dyDescent="0.25">
      <c r="F374" s="37"/>
      <c r="G374" s="38"/>
      <c r="H374" s="38"/>
    </row>
    <row r="375" spans="6:8" ht="13.8" x14ac:dyDescent="0.25">
      <c r="F375" s="37"/>
      <c r="G375" s="38"/>
      <c r="H375" s="38"/>
    </row>
    <row r="376" spans="6:8" ht="13.8" x14ac:dyDescent="0.25">
      <c r="F376" s="37"/>
      <c r="G376" s="38"/>
      <c r="H376" s="38"/>
    </row>
    <row r="377" spans="6:8" ht="13.8" x14ac:dyDescent="0.25">
      <c r="F377" s="37"/>
      <c r="G377" s="38"/>
      <c r="H377" s="38"/>
    </row>
    <row r="378" spans="6:8" ht="13.8" x14ac:dyDescent="0.25">
      <c r="F378" s="37"/>
      <c r="G378" s="38"/>
      <c r="H378" s="38"/>
    </row>
    <row r="379" spans="6:8" ht="13.8" x14ac:dyDescent="0.25">
      <c r="F379" s="37"/>
      <c r="G379" s="38"/>
      <c r="H379" s="38"/>
    </row>
    <row r="380" spans="6:8" ht="13.8" x14ac:dyDescent="0.25">
      <c r="F380" s="37"/>
      <c r="G380" s="38"/>
      <c r="H380" s="38"/>
    </row>
    <row r="381" spans="6:8" ht="13.8" x14ac:dyDescent="0.25">
      <c r="F381" s="37"/>
      <c r="G381" s="38"/>
      <c r="H381" s="38"/>
    </row>
    <row r="382" spans="6:8" ht="13.8" x14ac:dyDescent="0.25">
      <c r="F382" s="37"/>
      <c r="G382" s="38"/>
      <c r="H382" s="38"/>
    </row>
    <row r="383" spans="6:8" ht="13.8" x14ac:dyDescent="0.25">
      <c r="F383" s="37"/>
      <c r="G383" s="38"/>
      <c r="H383" s="38"/>
    </row>
    <row r="384" spans="6:8" ht="13.8" x14ac:dyDescent="0.25">
      <c r="F384" s="37"/>
      <c r="G384" s="38"/>
      <c r="H384" s="38"/>
    </row>
    <row r="385" spans="6:8" ht="13.8" x14ac:dyDescent="0.25">
      <c r="F385" s="37"/>
      <c r="G385" s="38"/>
      <c r="H385" s="38"/>
    </row>
    <row r="386" spans="6:8" ht="13.8" x14ac:dyDescent="0.25">
      <c r="F386" s="37"/>
      <c r="G386" s="38"/>
      <c r="H386" s="38"/>
    </row>
    <row r="387" spans="6:8" ht="13.8" x14ac:dyDescent="0.25">
      <c r="F387" s="37"/>
      <c r="G387" s="38"/>
      <c r="H387" s="38"/>
    </row>
    <row r="388" spans="6:8" ht="13.8" x14ac:dyDescent="0.25">
      <c r="F388" s="37"/>
      <c r="G388" s="38"/>
      <c r="H388" s="38"/>
    </row>
    <row r="389" spans="6:8" ht="13.8" x14ac:dyDescent="0.25">
      <c r="F389" s="37"/>
      <c r="G389" s="38"/>
      <c r="H389" s="38"/>
    </row>
    <row r="390" spans="6:8" ht="13.8" x14ac:dyDescent="0.25">
      <c r="F390" s="37"/>
      <c r="G390" s="38"/>
      <c r="H390" s="38"/>
    </row>
    <row r="391" spans="6:8" ht="13.8" x14ac:dyDescent="0.25">
      <c r="F391" s="37"/>
      <c r="G391" s="38"/>
      <c r="H391" s="38"/>
    </row>
    <row r="392" spans="6:8" ht="13.8" x14ac:dyDescent="0.25">
      <c r="F392" s="37"/>
      <c r="G392" s="38"/>
      <c r="H392" s="38"/>
    </row>
    <row r="393" spans="6:8" ht="13.8" x14ac:dyDescent="0.25">
      <c r="F393" s="37"/>
      <c r="G393" s="38"/>
      <c r="H393" s="38"/>
    </row>
    <row r="394" spans="6:8" ht="13.8" x14ac:dyDescent="0.25">
      <c r="F394" s="37"/>
      <c r="G394" s="38"/>
      <c r="H394" s="38"/>
    </row>
    <row r="395" spans="6:8" ht="13.8" x14ac:dyDescent="0.25">
      <c r="F395" s="37"/>
      <c r="G395" s="38"/>
      <c r="H395" s="38"/>
    </row>
    <row r="396" spans="6:8" ht="13.8" x14ac:dyDescent="0.25">
      <c r="F396" s="37"/>
      <c r="G396" s="38"/>
      <c r="H396" s="38"/>
    </row>
    <row r="397" spans="6:8" ht="13.8" x14ac:dyDescent="0.25">
      <c r="F397" s="37"/>
      <c r="G397" s="38"/>
      <c r="H397" s="38"/>
    </row>
    <row r="398" spans="6:8" ht="13.8" x14ac:dyDescent="0.25">
      <c r="F398" s="37"/>
      <c r="G398" s="38"/>
      <c r="H398" s="38"/>
    </row>
    <row r="399" spans="6:8" ht="13.8" x14ac:dyDescent="0.25">
      <c r="F399" s="37"/>
      <c r="G399" s="38"/>
      <c r="H399" s="38"/>
    </row>
    <row r="400" spans="6:8" ht="13.8" x14ac:dyDescent="0.25">
      <c r="F400" s="37"/>
      <c r="G400" s="38"/>
      <c r="H400" s="38"/>
    </row>
    <row r="401" spans="6:8" ht="13.8" x14ac:dyDescent="0.25">
      <c r="F401" s="37"/>
      <c r="G401" s="38"/>
      <c r="H401" s="38"/>
    </row>
    <row r="402" spans="6:8" ht="13.8" x14ac:dyDescent="0.25">
      <c r="F402" s="37"/>
      <c r="G402" s="38"/>
      <c r="H402" s="38"/>
    </row>
    <row r="403" spans="6:8" ht="13.8" x14ac:dyDescent="0.25">
      <c r="F403" s="37"/>
      <c r="G403" s="38"/>
      <c r="H403" s="38"/>
    </row>
    <row r="404" spans="6:8" ht="13.8" x14ac:dyDescent="0.25">
      <c r="F404" s="37"/>
      <c r="G404" s="38"/>
      <c r="H404" s="38"/>
    </row>
    <row r="405" spans="6:8" ht="13.8" x14ac:dyDescent="0.25">
      <c r="F405" s="37"/>
      <c r="G405" s="38"/>
      <c r="H405" s="38"/>
    </row>
    <row r="406" spans="6:8" ht="13.8" x14ac:dyDescent="0.25">
      <c r="F406" s="37"/>
      <c r="G406" s="38"/>
      <c r="H406" s="38"/>
    </row>
    <row r="407" spans="6:8" ht="13.8" x14ac:dyDescent="0.25">
      <c r="F407" s="37"/>
      <c r="G407" s="38"/>
      <c r="H407" s="38"/>
    </row>
    <row r="408" spans="6:8" ht="13.8" x14ac:dyDescent="0.25">
      <c r="F408" s="37"/>
      <c r="G408" s="38"/>
      <c r="H408" s="38"/>
    </row>
    <row r="409" spans="6:8" ht="13.8" x14ac:dyDescent="0.25">
      <c r="F409" s="37"/>
      <c r="G409" s="38"/>
      <c r="H409" s="38"/>
    </row>
    <row r="410" spans="6:8" ht="13.8" x14ac:dyDescent="0.25">
      <c r="F410" s="37"/>
      <c r="G410" s="38"/>
      <c r="H410" s="38"/>
    </row>
    <row r="411" spans="6:8" ht="13.8" x14ac:dyDescent="0.25">
      <c r="F411" s="37"/>
      <c r="G411" s="38"/>
      <c r="H411" s="38"/>
    </row>
    <row r="412" spans="6:8" ht="13.8" x14ac:dyDescent="0.25">
      <c r="F412" s="37"/>
      <c r="G412" s="38"/>
      <c r="H412" s="38"/>
    </row>
    <row r="413" spans="6:8" ht="13.8" x14ac:dyDescent="0.25">
      <c r="F413" s="37"/>
      <c r="G413" s="38"/>
      <c r="H413" s="38"/>
    </row>
    <row r="414" spans="6:8" ht="13.8" x14ac:dyDescent="0.25">
      <c r="F414" s="37"/>
      <c r="G414" s="38"/>
      <c r="H414" s="38"/>
    </row>
    <row r="415" spans="6:8" ht="13.8" x14ac:dyDescent="0.25">
      <c r="F415" s="37"/>
      <c r="G415" s="38"/>
      <c r="H415" s="38"/>
    </row>
    <row r="416" spans="6:8" ht="13.8" x14ac:dyDescent="0.25">
      <c r="F416" s="37"/>
      <c r="G416" s="38"/>
      <c r="H416" s="38"/>
    </row>
    <row r="417" spans="6:8" ht="13.8" x14ac:dyDescent="0.25">
      <c r="F417" s="37"/>
      <c r="G417" s="38"/>
      <c r="H417" s="38"/>
    </row>
    <row r="418" spans="6:8" ht="13.8" x14ac:dyDescent="0.25">
      <c r="F418" s="37"/>
      <c r="G418" s="38"/>
      <c r="H418" s="38"/>
    </row>
    <row r="419" spans="6:8" ht="13.8" x14ac:dyDescent="0.25">
      <c r="F419" s="37"/>
      <c r="G419" s="38"/>
      <c r="H419" s="38"/>
    </row>
    <row r="420" spans="6:8" ht="13.8" x14ac:dyDescent="0.25">
      <c r="F420" s="37"/>
      <c r="G420" s="38"/>
      <c r="H420" s="38"/>
    </row>
    <row r="421" spans="6:8" ht="13.8" x14ac:dyDescent="0.25">
      <c r="F421" s="37"/>
      <c r="G421" s="38"/>
      <c r="H421" s="38"/>
    </row>
    <row r="422" spans="6:8" ht="13.8" x14ac:dyDescent="0.25">
      <c r="F422" s="37"/>
      <c r="G422" s="38"/>
      <c r="H422" s="38"/>
    </row>
    <row r="423" spans="6:8" ht="13.8" x14ac:dyDescent="0.25">
      <c r="F423" s="37"/>
      <c r="G423" s="38"/>
      <c r="H423" s="38"/>
    </row>
    <row r="424" spans="6:8" ht="13.8" x14ac:dyDescent="0.25">
      <c r="F424" s="37"/>
      <c r="G424" s="38"/>
      <c r="H424" s="38"/>
    </row>
    <row r="425" spans="6:8" ht="13.8" x14ac:dyDescent="0.25">
      <c r="F425" s="37"/>
      <c r="G425" s="38"/>
      <c r="H425" s="38"/>
    </row>
    <row r="426" spans="6:8" ht="13.8" x14ac:dyDescent="0.25">
      <c r="F426" s="37"/>
      <c r="G426" s="38"/>
      <c r="H426" s="38"/>
    </row>
    <row r="427" spans="6:8" ht="13.8" x14ac:dyDescent="0.25">
      <c r="F427" s="37"/>
      <c r="G427" s="38"/>
      <c r="H427" s="38"/>
    </row>
    <row r="428" spans="6:8" ht="13.8" x14ac:dyDescent="0.25">
      <c r="F428" s="37"/>
      <c r="G428" s="38"/>
      <c r="H428" s="38"/>
    </row>
    <row r="429" spans="6:8" ht="13.8" x14ac:dyDescent="0.25">
      <c r="F429" s="37"/>
      <c r="G429" s="38"/>
      <c r="H429" s="38"/>
    </row>
    <row r="430" spans="6:8" ht="13.8" x14ac:dyDescent="0.25">
      <c r="F430" s="37"/>
      <c r="G430" s="38"/>
      <c r="H430" s="38"/>
    </row>
    <row r="431" spans="6:8" ht="13.8" x14ac:dyDescent="0.25">
      <c r="F431" s="37"/>
      <c r="G431" s="38"/>
      <c r="H431" s="38"/>
    </row>
    <row r="432" spans="6:8" ht="13.8" x14ac:dyDescent="0.25">
      <c r="F432" s="37"/>
      <c r="G432" s="38"/>
      <c r="H432" s="38"/>
    </row>
    <row r="433" spans="6:8" ht="13.8" x14ac:dyDescent="0.25">
      <c r="F433" s="37"/>
      <c r="G433" s="38"/>
      <c r="H433" s="38"/>
    </row>
    <row r="434" spans="6:8" ht="13.8" x14ac:dyDescent="0.25">
      <c r="F434" s="37"/>
      <c r="G434" s="38"/>
      <c r="H434" s="38"/>
    </row>
    <row r="435" spans="6:8" ht="13.8" x14ac:dyDescent="0.25">
      <c r="F435" s="37"/>
      <c r="G435" s="38"/>
      <c r="H435" s="38"/>
    </row>
    <row r="436" spans="6:8" ht="13.8" x14ac:dyDescent="0.25">
      <c r="F436" s="37"/>
      <c r="G436" s="38"/>
      <c r="H436" s="38"/>
    </row>
    <row r="437" spans="6:8" ht="13.8" x14ac:dyDescent="0.25">
      <c r="F437" s="37"/>
      <c r="G437" s="38"/>
      <c r="H437" s="38"/>
    </row>
    <row r="438" spans="6:8" ht="13.8" x14ac:dyDescent="0.25">
      <c r="F438" s="37"/>
      <c r="G438" s="38"/>
      <c r="H438" s="38"/>
    </row>
    <row r="439" spans="6:8" ht="13.8" x14ac:dyDescent="0.25">
      <c r="F439" s="37"/>
      <c r="G439" s="38"/>
      <c r="H439" s="38"/>
    </row>
    <row r="440" spans="6:8" ht="13.8" x14ac:dyDescent="0.25">
      <c r="F440" s="37"/>
      <c r="G440" s="38"/>
      <c r="H440" s="38"/>
    </row>
    <row r="441" spans="6:8" ht="13.8" x14ac:dyDescent="0.25">
      <c r="F441" s="37"/>
      <c r="G441" s="38"/>
      <c r="H441" s="38"/>
    </row>
    <row r="442" spans="6:8" ht="13.8" x14ac:dyDescent="0.25">
      <c r="F442" s="37"/>
      <c r="G442" s="38"/>
      <c r="H442" s="38"/>
    </row>
    <row r="443" spans="6:8" ht="13.8" x14ac:dyDescent="0.25">
      <c r="F443" s="37"/>
      <c r="G443" s="38"/>
      <c r="H443" s="38"/>
    </row>
    <row r="444" spans="6:8" ht="13.8" x14ac:dyDescent="0.25">
      <c r="F444" s="37"/>
      <c r="G444" s="38"/>
      <c r="H444" s="38"/>
    </row>
    <row r="445" spans="6:8" ht="13.8" x14ac:dyDescent="0.25">
      <c r="F445" s="37"/>
      <c r="G445" s="38"/>
      <c r="H445" s="38"/>
    </row>
    <row r="446" spans="6:8" ht="13.8" x14ac:dyDescent="0.25">
      <c r="F446" s="37"/>
      <c r="G446" s="38"/>
      <c r="H446" s="38"/>
    </row>
    <row r="447" spans="6:8" ht="13.8" x14ac:dyDescent="0.25">
      <c r="F447" s="37"/>
      <c r="G447" s="38"/>
      <c r="H447" s="38"/>
    </row>
    <row r="448" spans="6:8" ht="13.8" x14ac:dyDescent="0.25">
      <c r="F448" s="37"/>
      <c r="G448" s="38"/>
      <c r="H448" s="38"/>
    </row>
    <row r="449" spans="6:8" ht="13.8" x14ac:dyDescent="0.25">
      <c r="F449" s="37"/>
      <c r="G449" s="38"/>
      <c r="H449" s="38"/>
    </row>
    <row r="450" spans="6:8" ht="13.8" x14ac:dyDescent="0.25">
      <c r="F450" s="37"/>
      <c r="G450" s="38"/>
      <c r="H450" s="38"/>
    </row>
    <row r="451" spans="6:8" ht="13.8" x14ac:dyDescent="0.25">
      <c r="F451" s="37"/>
      <c r="G451" s="38"/>
      <c r="H451" s="38"/>
    </row>
    <row r="452" spans="6:8" ht="13.8" x14ac:dyDescent="0.25">
      <c r="F452" s="37"/>
      <c r="G452" s="38"/>
      <c r="H452" s="38"/>
    </row>
    <row r="453" spans="6:8" ht="13.8" x14ac:dyDescent="0.25">
      <c r="F453" s="37"/>
      <c r="G453" s="38"/>
      <c r="H453" s="38"/>
    </row>
    <row r="454" spans="6:8" ht="13.8" x14ac:dyDescent="0.25">
      <c r="F454" s="37"/>
      <c r="G454" s="38"/>
      <c r="H454" s="38"/>
    </row>
    <row r="455" spans="6:8" ht="13.8" x14ac:dyDescent="0.25">
      <c r="F455" s="37"/>
      <c r="G455" s="38"/>
      <c r="H455" s="38"/>
    </row>
    <row r="456" spans="6:8" ht="13.8" x14ac:dyDescent="0.25">
      <c r="F456" s="37"/>
      <c r="G456" s="38"/>
      <c r="H456" s="38"/>
    </row>
    <row r="457" spans="6:8" ht="13.8" x14ac:dyDescent="0.25">
      <c r="F457" s="37"/>
      <c r="G457" s="38"/>
      <c r="H457" s="38"/>
    </row>
    <row r="458" spans="6:8" ht="13.8" x14ac:dyDescent="0.25">
      <c r="F458" s="37"/>
      <c r="G458" s="38"/>
      <c r="H458" s="38"/>
    </row>
    <row r="459" spans="6:8" ht="13.8" x14ac:dyDescent="0.25">
      <c r="F459" s="37"/>
      <c r="G459" s="38"/>
      <c r="H459" s="38"/>
    </row>
    <row r="460" spans="6:8" ht="13.8" x14ac:dyDescent="0.25">
      <c r="F460" s="37"/>
      <c r="G460" s="38"/>
      <c r="H460" s="38"/>
    </row>
    <row r="461" spans="6:8" ht="13.8" x14ac:dyDescent="0.25">
      <c r="F461" s="37"/>
      <c r="G461" s="38"/>
      <c r="H461" s="38"/>
    </row>
    <row r="462" spans="6:8" ht="13.8" x14ac:dyDescent="0.25">
      <c r="F462" s="37"/>
      <c r="G462" s="38"/>
      <c r="H462" s="38"/>
    </row>
    <row r="463" spans="6:8" ht="13.8" x14ac:dyDescent="0.25">
      <c r="F463" s="37"/>
      <c r="G463" s="38"/>
      <c r="H463" s="38"/>
    </row>
    <row r="464" spans="6:8" ht="13.8" x14ac:dyDescent="0.25">
      <c r="F464" s="37"/>
      <c r="G464" s="38"/>
      <c r="H464" s="38"/>
    </row>
    <row r="465" spans="6:8" ht="13.8" x14ac:dyDescent="0.25">
      <c r="F465" s="37"/>
      <c r="G465" s="38"/>
      <c r="H465" s="38"/>
    </row>
    <row r="466" spans="6:8" ht="13.8" x14ac:dyDescent="0.25">
      <c r="F466" s="37"/>
      <c r="G466" s="38"/>
      <c r="H466" s="38"/>
    </row>
    <row r="467" spans="6:8" ht="13.8" x14ac:dyDescent="0.25">
      <c r="F467" s="37"/>
      <c r="G467" s="38"/>
      <c r="H467" s="38"/>
    </row>
    <row r="468" spans="6:8" ht="13.8" x14ac:dyDescent="0.25">
      <c r="F468" s="37"/>
      <c r="G468" s="38"/>
      <c r="H468" s="38"/>
    </row>
    <row r="469" spans="6:8" ht="13.8" x14ac:dyDescent="0.25">
      <c r="F469" s="37"/>
      <c r="G469" s="38"/>
      <c r="H469" s="38"/>
    </row>
    <row r="470" spans="6:8" ht="13.8" x14ac:dyDescent="0.25">
      <c r="F470" s="37"/>
      <c r="G470" s="38"/>
      <c r="H470" s="38"/>
    </row>
    <row r="471" spans="6:8" ht="13.8" x14ac:dyDescent="0.25">
      <c r="F471" s="37"/>
      <c r="G471" s="38"/>
      <c r="H471" s="38"/>
    </row>
    <row r="472" spans="6:8" ht="13.8" x14ac:dyDescent="0.25">
      <c r="F472" s="37"/>
      <c r="G472" s="38"/>
      <c r="H472" s="38"/>
    </row>
    <row r="473" spans="6:8" ht="13.8" x14ac:dyDescent="0.25">
      <c r="F473" s="37"/>
      <c r="G473" s="38"/>
      <c r="H473" s="38"/>
    </row>
    <row r="474" spans="6:8" ht="13.8" x14ac:dyDescent="0.25">
      <c r="F474" s="37"/>
      <c r="G474" s="38"/>
      <c r="H474" s="38"/>
    </row>
    <row r="475" spans="6:8" ht="13.8" x14ac:dyDescent="0.25">
      <c r="F475" s="37"/>
      <c r="G475" s="38"/>
      <c r="H475" s="38"/>
    </row>
    <row r="476" spans="6:8" ht="13.8" x14ac:dyDescent="0.25">
      <c r="F476" s="37"/>
      <c r="G476" s="38"/>
      <c r="H476" s="38"/>
    </row>
    <row r="477" spans="6:8" ht="13.8" x14ac:dyDescent="0.25">
      <c r="F477" s="37"/>
      <c r="G477" s="38"/>
      <c r="H477" s="38"/>
    </row>
    <row r="478" spans="6:8" ht="13.8" x14ac:dyDescent="0.25">
      <c r="F478" s="37"/>
      <c r="G478" s="38"/>
      <c r="H478" s="38"/>
    </row>
    <row r="479" spans="6:8" ht="13.8" x14ac:dyDescent="0.25">
      <c r="F479" s="37"/>
      <c r="G479" s="38"/>
      <c r="H479" s="38"/>
    </row>
    <row r="480" spans="6:8" ht="13.8" x14ac:dyDescent="0.25">
      <c r="F480" s="37"/>
      <c r="G480" s="38"/>
      <c r="H480" s="38"/>
    </row>
    <row r="481" spans="6:8" ht="13.8" x14ac:dyDescent="0.25">
      <c r="F481" s="37"/>
      <c r="G481" s="38"/>
      <c r="H481" s="38"/>
    </row>
    <row r="482" spans="6:8" ht="13.8" x14ac:dyDescent="0.25">
      <c r="F482" s="37"/>
      <c r="G482" s="38"/>
      <c r="H482" s="38"/>
    </row>
    <row r="483" spans="6:8" ht="13.8" x14ac:dyDescent="0.25">
      <c r="F483" s="37"/>
      <c r="G483" s="38"/>
      <c r="H483" s="38"/>
    </row>
    <row r="484" spans="6:8" ht="13.8" x14ac:dyDescent="0.25">
      <c r="F484" s="37"/>
      <c r="G484" s="38"/>
      <c r="H484" s="38"/>
    </row>
    <row r="485" spans="6:8" ht="13.8" x14ac:dyDescent="0.25">
      <c r="F485" s="37"/>
      <c r="G485" s="38"/>
      <c r="H485" s="38"/>
    </row>
    <row r="486" spans="6:8" ht="13.8" x14ac:dyDescent="0.25">
      <c r="F486" s="37"/>
      <c r="G486" s="38"/>
      <c r="H486" s="38"/>
    </row>
    <row r="487" spans="6:8" ht="13.8" x14ac:dyDescent="0.25">
      <c r="F487" s="37"/>
      <c r="G487" s="38"/>
      <c r="H487" s="38"/>
    </row>
    <row r="488" spans="6:8" ht="13.8" x14ac:dyDescent="0.25">
      <c r="F488" s="37"/>
      <c r="G488" s="38"/>
      <c r="H488" s="38"/>
    </row>
    <row r="489" spans="6:8" ht="13.8" x14ac:dyDescent="0.25">
      <c r="F489" s="37"/>
      <c r="G489" s="38"/>
      <c r="H489" s="38"/>
    </row>
    <row r="490" spans="6:8" ht="13.8" x14ac:dyDescent="0.25">
      <c r="F490" s="37"/>
      <c r="G490" s="38"/>
      <c r="H490" s="38"/>
    </row>
    <row r="491" spans="6:8" ht="13.8" x14ac:dyDescent="0.25">
      <c r="F491" s="37"/>
      <c r="G491" s="38"/>
      <c r="H491" s="38"/>
    </row>
    <row r="492" spans="6:8" ht="13.8" x14ac:dyDescent="0.25">
      <c r="F492" s="37"/>
      <c r="G492" s="38"/>
      <c r="H492" s="38"/>
    </row>
    <row r="493" spans="6:8" ht="13.8" x14ac:dyDescent="0.25">
      <c r="F493" s="37"/>
      <c r="G493" s="38"/>
      <c r="H493" s="38"/>
    </row>
    <row r="494" spans="6:8" ht="13.8" x14ac:dyDescent="0.25">
      <c r="F494" s="37"/>
      <c r="G494" s="38"/>
      <c r="H494" s="38"/>
    </row>
    <row r="495" spans="6:8" ht="13.8" x14ac:dyDescent="0.25">
      <c r="F495" s="37"/>
      <c r="G495" s="38"/>
      <c r="H495" s="38"/>
    </row>
    <row r="496" spans="6:8" ht="13.8" x14ac:dyDescent="0.25">
      <c r="F496" s="37"/>
      <c r="G496" s="38"/>
      <c r="H496" s="38"/>
    </row>
    <row r="497" spans="6:8" ht="13.8" x14ac:dyDescent="0.25">
      <c r="F497" s="37"/>
      <c r="G497" s="38"/>
      <c r="H497" s="38"/>
    </row>
    <row r="498" spans="6:8" ht="13.8" x14ac:dyDescent="0.25">
      <c r="F498" s="37"/>
      <c r="G498" s="38"/>
      <c r="H498" s="38"/>
    </row>
    <row r="499" spans="6:8" ht="13.8" x14ac:dyDescent="0.25">
      <c r="F499" s="37"/>
      <c r="G499" s="38"/>
      <c r="H499" s="38"/>
    </row>
    <row r="500" spans="6:8" ht="13.8" x14ac:dyDescent="0.25">
      <c r="F500" s="37"/>
      <c r="G500" s="38"/>
      <c r="H500" s="38"/>
    </row>
    <row r="501" spans="6:8" ht="13.8" x14ac:dyDescent="0.25">
      <c r="F501" s="37"/>
      <c r="G501" s="38"/>
      <c r="H501" s="38"/>
    </row>
    <row r="502" spans="6:8" ht="13.8" x14ac:dyDescent="0.25">
      <c r="F502" s="37"/>
      <c r="G502" s="38"/>
      <c r="H502" s="38"/>
    </row>
    <row r="503" spans="6:8" ht="13.8" x14ac:dyDescent="0.25">
      <c r="F503" s="37"/>
      <c r="G503" s="38"/>
      <c r="H503" s="38"/>
    </row>
    <row r="504" spans="6:8" ht="13.8" x14ac:dyDescent="0.25">
      <c r="F504" s="37"/>
      <c r="G504" s="38"/>
      <c r="H504" s="38"/>
    </row>
    <row r="505" spans="6:8" ht="13.8" x14ac:dyDescent="0.25">
      <c r="F505" s="37"/>
      <c r="G505" s="38"/>
      <c r="H505" s="38"/>
    </row>
    <row r="506" spans="6:8" ht="13.8" x14ac:dyDescent="0.25">
      <c r="F506" s="37"/>
      <c r="G506" s="38"/>
      <c r="H506" s="38"/>
    </row>
    <row r="507" spans="6:8" ht="13.8" x14ac:dyDescent="0.25">
      <c r="F507" s="37"/>
      <c r="G507" s="38"/>
      <c r="H507" s="38"/>
    </row>
    <row r="508" spans="6:8" ht="13.8" x14ac:dyDescent="0.25">
      <c r="F508" s="37"/>
      <c r="G508" s="38"/>
      <c r="H508" s="38"/>
    </row>
    <row r="509" spans="6:8" ht="13.8" x14ac:dyDescent="0.25">
      <c r="F509" s="37"/>
      <c r="G509" s="38"/>
      <c r="H509" s="38"/>
    </row>
    <row r="510" spans="6:8" ht="13.8" x14ac:dyDescent="0.25">
      <c r="F510" s="37"/>
      <c r="G510" s="38"/>
      <c r="H510" s="38"/>
    </row>
    <row r="511" spans="6:8" ht="13.8" x14ac:dyDescent="0.25">
      <c r="F511" s="37"/>
      <c r="G511" s="38"/>
      <c r="H511" s="38"/>
    </row>
    <row r="512" spans="6:8" ht="13.8" x14ac:dyDescent="0.25">
      <c r="F512" s="37"/>
      <c r="G512" s="38"/>
      <c r="H512" s="38"/>
    </row>
    <row r="513" spans="6:8" ht="13.8" x14ac:dyDescent="0.25">
      <c r="F513" s="37"/>
      <c r="G513" s="38"/>
      <c r="H513" s="38"/>
    </row>
    <row r="514" spans="6:8" ht="13.8" x14ac:dyDescent="0.25">
      <c r="F514" s="37"/>
      <c r="G514" s="38"/>
      <c r="H514" s="38"/>
    </row>
    <row r="515" spans="6:8" ht="13.8" x14ac:dyDescent="0.25">
      <c r="F515" s="37"/>
      <c r="G515" s="38"/>
      <c r="H515" s="38"/>
    </row>
    <row r="516" spans="6:8" ht="13.8" x14ac:dyDescent="0.25">
      <c r="F516" s="37"/>
      <c r="G516" s="38"/>
      <c r="H516" s="38"/>
    </row>
    <row r="517" spans="6:8" ht="13.8" x14ac:dyDescent="0.25">
      <c r="F517" s="37"/>
      <c r="G517" s="38"/>
      <c r="H517" s="38"/>
    </row>
    <row r="518" spans="6:8" ht="13.8" x14ac:dyDescent="0.25">
      <c r="F518" s="37"/>
      <c r="G518" s="38"/>
      <c r="H518" s="38"/>
    </row>
    <row r="519" spans="6:8" ht="13.8" x14ac:dyDescent="0.25">
      <c r="F519" s="37"/>
      <c r="G519" s="38"/>
      <c r="H519" s="38"/>
    </row>
    <row r="520" spans="6:8" ht="13.8" x14ac:dyDescent="0.25">
      <c r="F520" s="37"/>
      <c r="G520" s="38"/>
      <c r="H520" s="38"/>
    </row>
    <row r="521" spans="6:8" ht="13.8" x14ac:dyDescent="0.25">
      <c r="F521" s="37"/>
      <c r="G521" s="38"/>
      <c r="H521" s="38"/>
    </row>
    <row r="522" spans="6:8" ht="13.8" x14ac:dyDescent="0.25">
      <c r="F522" s="37"/>
      <c r="G522" s="38"/>
      <c r="H522" s="38"/>
    </row>
    <row r="523" spans="6:8" ht="13.8" x14ac:dyDescent="0.25">
      <c r="F523" s="37"/>
      <c r="G523" s="38"/>
      <c r="H523" s="38"/>
    </row>
    <row r="524" spans="6:8" ht="13.8" x14ac:dyDescent="0.25">
      <c r="F524" s="37"/>
      <c r="G524" s="38"/>
      <c r="H524" s="38"/>
    </row>
    <row r="525" spans="6:8" ht="13.8" x14ac:dyDescent="0.25">
      <c r="F525" s="37"/>
      <c r="G525" s="38"/>
      <c r="H525" s="38"/>
    </row>
    <row r="526" spans="6:8" ht="13.8" x14ac:dyDescent="0.25">
      <c r="F526" s="37"/>
      <c r="G526" s="38"/>
      <c r="H526" s="38"/>
    </row>
    <row r="527" spans="6:8" ht="13.8" x14ac:dyDescent="0.25">
      <c r="F527" s="37"/>
      <c r="G527" s="38"/>
      <c r="H527" s="38"/>
    </row>
    <row r="528" spans="6:8" ht="13.8" x14ac:dyDescent="0.25">
      <c r="F528" s="37"/>
      <c r="G528" s="38"/>
      <c r="H528" s="38"/>
    </row>
    <row r="529" spans="6:8" ht="13.8" x14ac:dyDescent="0.25">
      <c r="F529" s="37"/>
      <c r="G529" s="38"/>
      <c r="H529" s="38"/>
    </row>
    <row r="530" spans="6:8" ht="13.8" x14ac:dyDescent="0.25">
      <c r="F530" s="37"/>
      <c r="G530" s="38"/>
      <c r="H530" s="38"/>
    </row>
    <row r="531" spans="6:8" ht="13.8" x14ac:dyDescent="0.25">
      <c r="F531" s="37"/>
      <c r="G531" s="38"/>
      <c r="H531" s="38"/>
    </row>
    <row r="532" spans="6:8" ht="13.8" x14ac:dyDescent="0.25">
      <c r="F532" s="37"/>
      <c r="G532" s="38"/>
      <c r="H532" s="38"/>
    </row>
    <row r="533" spans="6:8" ht="13.8" x14ac:dyDescent="0.25">
      <c r="F533" s="37"/>
      <c r="G533" s="38"/>
      <c r="H533" s="38"/>
    </row>
    <row r="534" spans="6:8" ht="13.8" x14ac:dyDescent="0.25">
      <c r="F534" s="37"/>
      <c r="G534" s="38"/>
      <c r="H534" s="38"/>
    </row>
    <row r="535" spans="6:8" ht="13.8" x14ac:dyDescent="0.25">
      <c r="F535" s="37"/>
      <c r="G535" s="38"/>
      <c r="H535" s="38"/>
    </row>
    <row r="536" spans="6:8" ht="13.8" x14ac:dyDescent="0.25">
      <c r="F536" s="37"/>
      <c r="G536" s="38"/>
      <c r="H536" s="38"/>
    </row>
    <row r="537" spans="6:8" ht="13.8" x14ac:dyDescent="0.25">
      <c r="F537" s="37"/>
      <c r="G537" s="38"/>
      <c r="H537" s="38"/>
    </row>
    <row r="538" spans="6:8" ht="13.8" x14ac:dyDescent="0.25">
      <c r="F538" s="37"/>
      <c r="G538" s="38"/>
      <c r="H538" s="38"/>
    </row>
    <row r="539" spans="6:8" ht="13.8" x14ac:dyDescent="0.25">
      <c r="F539" s="37"/>
      <c r="G539" s="38"/>
      <c r="H539" s="38"/>
    </row>
    <row r="540" spans="6:8" ht="13.8" x14ac:dyDescent="0.25">
      <c r="F540" s="37"/>
      <c r="G540" s="38"/>
      <c r="H540" s="38"/>
    </row>
    <row r="541" spans="6:8" ht="13.8" x14ac:dyDescent="0.25">
      <c r="F541" s="37"/>
      <c r="G541" s="38"/>
      <c r="H541" s="38"/>
    </row>
    <row r="542" spans="6:8" ht="13.8" x14ac:dyDescent="0.25">
      <c r="F542" s="37"/>
      <c r="G542" s="38"/>
      <c r="H542" s="38"/>
    </row>
    <row r="543" spans="6:8" ht="13.8" x14ac:dyDescent="0.25">
      <c r="F543" s="37"/>
      <c r="G543" s="38"/>
      <c r="H543" s="38"/>
    </row>
    <row r="544" spans="6:8" ht="13.8" x14ac:dyDescent="0.25">
      <c r="F544" s="37"/>
      <c r="G544" s="38"/>
      <c r="H544" s="38"/>
    </row>
    <row r="545" spans="6:8" ht="13.8" x14ac:dyDescent="0.25">
      <c r="F545" s="37"/>
      <c r="G545" s="38"/>
      <c r="H545" s="38"/>
    </row>
    <row r="546" spans="6:8" ht="13.8" x14ac:dyDescent="0.25">
      <c r="F546" s="37"/>
      <c r="G546" s="38"/>
      <c r="H546" s="38"/>
    </row>
    <row r="547" spans="6:8" ht="13.8" x14ac:dyDescent="0.25">
      <c r="F547" s="37"/>
      <c r="G547" s="38"/>
      <c r="H547" s="38"/>
    </row>
    <row r="548" spans="6:8" ht="13.8" x14ac:dyDescent="0.25">
      <c r="F548" s="37"/>
      <c r="G548" s="38"/>
      <c r="H548" s="38"/>
    </row>
    <row r="549" spans="6:8" ht="13.8" x14ac:dyDescent="0.25">
      <c r="F549" s="37"/>
      <c r="G549" s="38"/>
      <c r="H549" s="38"/>
    </row>
    <row r="550" spans="6:8" ht="13.8" x14ac:dyDescent="0.25">
      <c r="F550" s="37"/>
      <c r="G550" s="38"/>
      <c r="H550" s="38"/>
    </row>
    <row r="551" spans="6:8" ht="13.8" x14ac:dyDescent="0.25">
      <c r="F551" s="37"/>
      <c r="G551" s="38"/>
      <c r="H551" s="38"/>
    </row>
    <row r="552" spans="6:8" ht="13.8" x14ac:dyDescent="0.25">
      <c r="F552" s="37"/>
      <c r="G552" s="38"/>
      <c r="H552" s="38"/>
    </row>
    <row r="553" spans="6:8" ht="13.8" x14ac:dyDescent="0.25">
      <c r="F553" s="37"/>
      <c r="G553" s="38"/>
      <c r="H553" s="38"/>
    </row>
    <row r="554" spans="6:8" ht="13.8" x14ac:dyDescent="0.25">
      <c r="F554" s="37"/>
      <c r="G554" s="38"/>
      <c r="H554" s="38"/>
    </row>
    <row r="555" spans="6:8" ht="13.8" x14ac:dyDescent="0.25">
      <c r="F555" s="37"/>
      <c r="G555" s="38"/>
      <c r="H555" s="38"/>
    </row>
    <row r="556" spans="6:8" ht="13.8" x14ac:dyDescent="0.25">
      <c r="F556" s="37"/>
      <c r="G556" s="38"/>
      <c r="H556" s="38"/>
    </row>
    <row r="557" spans="6:8" ht="13.8" x14ac:dyDescent="0.25">
      <c r="F557" s="37"/>
      <c r="G557" s="38"/>
      <c r="H557" s="38"/>
    </row>
    <row r="558" spans="6:8" ht="13.8" x14ac:dyDescent="0.25">
      <c r="F558" s="37"/>
      <c r="G558" s="38"/>
      <c r="H558" s="38"/>
    </row>
    <row r="559" spans="6:8" ht="13.8" x14ac:dyDescent="0.25">
      <c r="F559" s="37"/>
      <c r="G559" s="38"/>
      <c r="H559" s="38"/>
    </row>
    <row r="560" spans="6:8" ht="13.8" x14ac:dyDescent="0.25">
      <c r="F560" s="37"/>
      <c r="G560" s="38"/>
      <c r="H560" s="38"/>
    </row>
    <row r="561" spans="6:8" ht="13.8" x14ac:dyDescent="0.25">
      <c r="F561" s="37"/>
      <c r="G561" s="38"/>
      <c r="H561" s="38"/>
    </row>
    <row r="562" spans="6:8" ht="13.8" x14ac:dyDescent="0.25">
      <c r="F562" s="37"/>
      <c r="G562" s="38"/>
      <c r="H562" s="38"/>
    </row>
    <row r="563" spans="6:8" ht="13.8" x14ac:dyDescent="0.25">
      <c r="F563" s="37"/>
      <c r="G563" s="38"/>
      <c r="H563" s="38"/>
    </row>
    <row r="564" spans="6:8" ht="13.8" x14ac:dyDescent="0.25">
      <c r="F564" s="37"/>
      <c r="G564" s="38"/>
      <c r="H564" s="38"/>
    </row>
  </sheetData>
  <mergeCells count="129">
    <mergeCell ref="AL8:AM8"/>
    <mergeCell ref="P7:S7"/>
    <mergeCell ref="AD8:AE8"/>
    <mergeCell ref="AF8:AF9"/>
    <mergeCell ref="AG8:AG9"/>
    <mergeCell ref="AH8:AI8"/>
    <mergeCell ref="AJ8:AJ9"/>
    <mergeCell ref="AK8:AK9"/>
    <mergeCell ref="V8:W8"/>
    <mergeCell ref="X8:X9"/>
    <mergeCell ref="AB8:AB9"/>
    <mergeCell ref="AC8:AC9"/>
    <mergeCell ref="P8:P9"/>
    <mergeCell ref="Q8:Q9"/>
    <mergeCell ref="R8:S8"/>
    <mergeCell ref="T8:T9"/>
    <mergeCell ref="U8:U9"/>
    <mergeCell ref="Y8:Y9"/>
    <mergeCell ref="Z8:AA8"/>
    <mergeCell ref="N8:O8"/>
    <mergeCell ref="C23:E23"/>
    <mergeCell ref="C24:E24"/>
    <mergeCell ref="C12:E12"/>
    <mergeCell ref="D20:E20"/>
    <mergeCell ref="D17:E17"/>
    <mergeCell ref="L7:O7"/>
    <mergeCell ref="E8:E9"/>
    <mergeCell ref="D13:E13"/>
    <mergeCell ref="D8:D9"/>
    <mergeCell ref="I8:I9"/>
    <mergeCell ref="F8:F9"/>
    <mergeCell ref="H8:H9"/>
    <mergeCell ref="J8:K8"/>
    <mergeCell ref="L8:L9"/>
    <mergeCell ref="M8:M9"/>
    <mergeCell ref="B1:K1"/>
    <mergeCell ref="B4:K4"/>
    <mergeCell ref="C11:E11"/>
    <mergeCell ref="B8:B9"/>
    <mergeCell ref="C8:C9"/>
    <mergeCell ref="H2:K2"/>
    <mergeCell ref="G8:G9"/>
    <mergeCell ref="B3:K3"/>
    <mergeCell ref="J251:K251"/>
    <mergeCell ref="C233:E233"/>
    <mergeCell ref="D234:E234"/>
    <mergeCell ref="C232:E232"/>
    <mergeCell ref="B247:E247"/>
    <mergeCell ref="B242:B245"/>
    <mergeCell ref="J250:K250"/>
    <mergeCell ref="C242:C245"/>
    <mergeCell ref="E242:E245"/>
    <mergeCell ref="D242:D245"/>
    <mergeCell ref="G173:G174"/>
    <mergeCell ref="G167:G168"/>
    <mergeCell ref="E165:F165"/>
    <mergeCell ref="G170:G171"/>
    <mergeCell ref="F170:F171"/>
    <mergeCell ref="F167:F168"/>
    <mergeCell ref="D108:E108"/>
    <mergeCell ref="D112:E112"/>
    <mergeCell ref="C106:E106"/>
    <mergeCell ref="C88:E88"/>
    <mergeCell ref="D89:E89"/>
    <mergeCell ref="C155:E155"/>
    <mergeCell ref="D75:E75"/>
    <mergeCell ref="D107:E107"/>
    <mergeCell ref="D166:E166"/>
    <mergeCell ref="C156:E156"/>
    <mergeCell ref="D159:E159"/>
    <mergeCell ref="C123:E123"/>
    <mergeCell ref="D119:E119"/>
    <mergeCell ref="E164:F164"/>
    <mergeCell ref="D117:E117"/>
    <mergeCell ref="C122:E122"/>
    <mergeCell ref="D25:E25"/>
    <mergeCell ref="C105:E105"/>
    <mergeCell ref="D50:E50"/>
    <mergeCell ref="D52:E52"/>
    <mergeCell ref="D78:E78"/>
    <mergeCell ref="D81:E81"/>
    <mergeCell ref="D71:E71"/>
    <mergeCell ref="D63:E63"/>
    <mergeCell ref="D64:E64"/>
    <mergeCell ref="D68:E68"/>
    <mergeCell ref="C87:E87"/>
    <mergeCell ref="F173:F174"/>
    <mergeCell ref="D169:E169"/>
    <mergeCell ref="D172:E172"/>
    <mergeCell ref="D157:E157"/>
    <mergeCell ref="C199:E199"/>
    <mergeCell ref="D200:E200"/>
    <mergeCell ref="C239:E239"/>
    <mergeCell ref="C238:E238"/>
    <mergeCell ref="D212:E212"/>
    <mergeCell ref="D228:E228"/>
    <mergeCell ref="D229:E229"/>
    <mergeCell ref="D201:E201"/>
    <mergeCell ref="D213:E213"/>
    <mergeCell ref="D207:E207"/>
    <mergeCell ref="C210:E210"/>
    <mergeCell ref="D175:E175"/>
    <mergeCell ref="C198:E198"/>
    <mergeCell ref="C181:E181"/>
    <mergeCell ref="C191:E191"/>
    <mergeCell ref="C186:E186"/>
    <mergeCell ref="D183:E183"/>
    <mergeCell ref="C187:E187"/>
    <mergeCell ref="C182:E182"/>
    <mergeCell ref="C192:E192"/>
    <mergeCell ref="B218:B219"/>
    <mergeCell ref="C218:C219"/>
    <mergeCell ref="B214:B215"/>
    <mergeCell ref="E214:E215"/>
    <mergeCell ref="D217:E217"/>
    <mergeCell ref="D218:D219"/>
    <mergeCell ref="E218:E219"/>
    <mergeCell ref="F230:F231"/>
    <mergeCell ref="D220:E220"/>
    <mergeCell ref="D226:E226"/>
    <mergeCell ref="B202:B203"/>
    <mergeCell ref="C202:C203"/>
    <mergeCell ref="D202:D203"/>
    <mergeCell ref="E202:E203"/>
    <mergeCell ref="F208:F209"/>
    <mergeCell ref="C214:C215"/>
    <mergeCell ref="D214:D215"/>
    <mergeCell ref="C211:E211"/>
    <mergeCell ref="D206:E206"/>
  </mergeCells>
  <phoneticPr fontId="20" type="noConversion"/>
  <pageMargins left="0.43307086614173229" right="0.51181102362204722" top="0.35433070866141736" bottom="0.6692913385826772" header="0.35433070866141736" footer="0.35433070866141736"/>
  <pageSetup paperSize="9" scale="59" fitToHeight="8" orientation="landscape" r:id="rId1"/>
  <headerFooter alignWithMargins="0"/>
  <rowBreaks count="4" manualBreakCount="4">
    <brk id="109" max="16383" man="1"/>
    <brk id="124" max="16383" man="1"/>
    <brk id="188" max="16383" man="1"/>
    <brk id="2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СВОД</vt:lpstr>
      <vt:lpstr>СВОД!Заголовки_для_друку</vt:lpstr>
      <vt:lpstr>СВОД!Область_друку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Кушнир Сніжана Олегівна</cp:lastModifiedBy>
  <cp:lastPrinted>2023-01-23T06:53:21Z</cp:lastPrinted>
  <dcterms:created xsi:type="dcterms:W3CDTF">2014-01-17T10:52:16Z</dcterms:created>
  <dcterms:modified xsi:type="dcterms:W3CDTF">2023-01-26T13:56:57Z</dcterms:modified>
</cp:coreProperties>
</file>