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001_2000\"/>
    </mc:Choice>
  </mc:AlternateContent>
  <xr:revisionPtr revIDLastSave="0" documentId="8_{82280730-8E04-42DC-9B3F-5A7BD39CCF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1" r:id="rId1"/>
    <sheet name="Н 000" sheetId="28" r:id="rId2"/>
  </sheets>
  <definedNames>
    <definedName name="_xlnm.Print_Titles" localSheetId="1">'Н 000'!$8:$11</definedName>
    <definedName name="_xlnm.Print_Titles" localSheetId="0">СВОД!$8:$11</definedName>
    <definedName name="_xlnm.Print_Area" localSheetId="1">'Н 000'!$B$1:$Q$443</definedName>
    <definedName name="_xlnm.Print_Area" localSheetId="0">СВОД!$B$1:$Q$436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9" i="28" l="1"/>
  <c r="L359" i="28"/>
  <c r="G107" i="28" l="1"/>
  <c r="G106" i="28" s="1"/>
  <c r="G136" i="28"/>
  <c r="G138" i="28"/>
  <c r="G144" i="28"/>
  <c r="G126" i="28"/>
  <c r="G111" i="28" s="1"/>
  <c r="J107" i="28"/>
  <c r="J136" i="28"/>
  <c r="J138" i="28"/>
  <c r="J144" i="28"/>
  <c r="J126" i="28"/>
  <c r="J111" i="28" s="1"/>
  <c r="M107" i="28"/>
  <c r="M106" i="28" s="1"/>
  <c r="M136" i="28"/>
  <c r="M138" i="28"/>
  <c r="M144" i="28"/>
  <c r="M126" i="28"/>
  <c r="P107" i="28"/>
  <c r="P106" i="28" s="1"/>
  <c r="K106" i="28" s="1"/>
  <c r="P136" i="28"/>
  <c r="P138" i="28"/>
  <c r="P146" i="28"/>
  <c r="P126" i="28"/>
  <c r="P111" i="28"/>
  <c r="P155" i="28"/>
  <c r="P159" i="28"/>
  <c r="K159" i="28" s="1"/>
  <c r="P161" i="28"/>
  <c r="K161" i="28" s="1"/>
  <c r="P166" i="28"/>
  <c r="P170" i="28"/>
  <c r="P173" i="28"/>
  <c r="M159" i="28"/>
  <c r="M161" i="28"/>
  <c r="M166" i="28"/>
  <c r="M170" i="28"/>
  <c r="M173" i="28"/>
  <c r="M152" i="28" s="1"/>
  <c r="M151" i="28" s="1"/>
  <c r="M150" i="28" s="1"/>
  <c r="M155" i="28"/>
  <c r="G159" i="28"/>
  <c r="G161" i="28"/>
  <c r="G166" i="28"/>
  <c r="G170" i="28"/>
  <c r="G173" i="28"/>
  <c r="G155" i="28"/>
  <c r="J159" i="28"/>
  <c r="J161" i="28"/>
  <c r="J166" i="28"/>
  <c r="J170" i="28"/>
  <c r="J173" i="28"/>
  <c r="J155" i="28"/>
  <c r="G185" i="28"/>
  <c r="G184" i="28"/>
  <c r="G183" i="28" s="1"/>
  <c r="G182" i="28" s="1"/>
  <c r="J185" i="28"/>
  <c r="J184" i="28" s="1"/>
  <c r="J183" i="28" s="1"/>
  <c r="F183" i="28" s="1"/>
  <c r="M185" i="28"/>
  <c r="P185" i="28"/>
  <c r="P184" i="28" s="1"/>
  <c r="P183" i="28" s="1"/>
  <c r="P182" i="28" s="1"/>
  <c r="G191" i="28"/>
  <c r="G190" i="28" s="1"/>
  <c r="G189" i="28" s="1"/>
  <c r="G188" i="28" s="1"/>
  <c r="G187" i="28" s="1"/>
  <c r="J191" i="28"/>
  <c r="J190" i="28" s="1"/>
  <c r="J189" i="28" s="1"/>
  <c r="M191" i="28"/>
  <c r="M190" i="28" s="1"/>
  <c r="M189" i="28" s="1"/>
  <c r="P191" i="28"/>
  <c r="P190" i="28" s="1"/>
  <c r="P189" i="28" s="1"/>
  <c r="P188" i="28" s="1"/>
  <c r="P187" i="28" s="1"/>
  <c r="G199" i="28"/>
  <c r="G201" i="28"/>
  <c r="F201" i="28" s="1"/>
  <c r="G213" i="28"/>
  <c r="G218" i="28"/>
  <c r="F218" i="28" s="1"/>
  <c r="J218" i="28"/>
  <c r="G203" i="28"/>
  <c r="G208" i="28"/>
  <c r="G206" i="28" s="1"/>
  <c r="J199" i="28"/>
  <c r="J201" i="28"/>
  <c r="J213" i="28"/>
  <c r="J203" i="28"/>
  <c r="J208" i="28"/>
  <c r="M199" i="28"/>
  <c r="M201" i="28"/>
  <c r="M213" i="28"/>
  <c r="M228" i="28"/>
  <c r="M226" i="28" s="1"/>
  <c r="K226" i="28" s="1"/>
  <c r="M244" i="28"/>
  <c r="M203" i="28"/>
  <c r="M208" i="28"/>
  <c r="P199" i="28"/>
  <c r="P201" i="28"/>
  <c r="P213" i="28"/>
  <c r="P218" i="28"/>
  <c r="P203" i="28"/>
  <c r="P208" i="28"/>
  <c r="P206" i="28" s="1"/>
  <c r="G228" i="28"/>
  <c r="G226" i="28" s="1"/>
  <c r="G244" i="28"/>
  <c r="J228" i="28"/>
  <c r="J240" i="28"/>
  <c r="F240" i="28" s="1"/>
  <c r="J244" i="28"/>
  <c r="P228" i="28"/>
  <c r="P226" i="28" s="1"/>
  <c r="P244" i="28"/>
  <c r="G281" i="28"/>
  <c r="G286" i="28"/>
  <c r="F286" i="28" s="1"/>
  <c r="G290" i="28"/>
  <c r="G277" i="28"/>
  <c r="J281" i="28"/>
  <c r="J280" i="28" s="1"/>
  <c r="J286" i="28"/>
  <c r="J284" i="28" s="1"/>
  <c r="J293" i="28"/>
  <c r="M281" i="28"/>
  <c r="M280" i="28" s="1"/>
  <c r="M286" i="28"/>
  <c r="M284" i="28" s="1"/>
  <c r="M293" i="28"/>
  <c r="P281" i="28"/>
  <c r="P286" i="28"/>
  <c r="P284" i="28" s="1"/>
  <c r="P293" i="28"/>
  <c r="G302" i="28"/>
  <c r="G301" i="28" s="1"/>
  <c r="G300" i="28" s="1"/>
  <c r="J302" i="28"/>
  <c r="M302" i="28"/>
  <c r="M301" i="28" s="1"/>
  <c r="P302" i="28"/>
  <c r="P301" i="28" s="1"/>
  <c r="P300" i="28" s="1"/>
  <c r="G309" i="28"/>
  <c r="G308" i="28" s="1"/>
  <c r="G318" i="28"/>
  <c r="G322" i="28"/>
  <c r="F322" i="28" s="1"/>
  <c r="G331" i="28"/>
  <c r="G337" i="28"/>
  <c r="G344" i="28"/>
  <c r="G353" i="28"/>
  <c r="F353" i="28" s="1"/>
  <c r="G359" i="28"/>
  <c r="G381" i="28"/>
  <c r="F381" i="28" s="1"/>
  <c r="G386" i="28"/>
  <c r="G407" i="28"/>
  <c r="J309" i="28"/>
  <c r="J308" i="28" s="1"/>
  <c r="J318" i="28"/>
  <c r="J322" i="28"/>
  <c r="J331" i="28"/>
  <c r="J337" i="28"/>
  <c r="J344" i="28"/>
  <c r="F344" i="28" s="1"/>
  <c r="J350" i="28"/>
  <c r="J407" i="28"/>
  <c r="M318" i="28"/>
  <c r="M322" i="28"/>
  <c r="M331" i="28"/>
  <c r="M337" i="28"/>
  <c r="M344" i="28"/>
  <c r="M407" i="28"/>
  <c r="P318" i="28"/>
  <c r="P322" i="28"/>
  <c r="K322" i="28" s="1"/>
  <c r="P331" i="28"/>
  <c r="P337" i="28"/>
  <c r="P344" i="28"/>
  <c r="P353" i="28"/>
  <c r="K353" i="28" s="1"/>
  <c r="P381" i="28"/>
  <c r="K381" i="28" s="1"/>
  <c r="P407" i="28"/>
  <c r="G261" i="28"/>
  <c r="J261" i="28"/>
  <c r="J260" i="28" s="1"/>
  <c r="M261" i="28"/>
  <c r="M260" i="28" s="1"/>
  <c r="M259" i="28" s="1"/>
  <c r="P261" i="28"/>
  <c r="P260" i="28" s="1"/>
  <c r="G248" i="28"/>
  <c r="J248" i="28"/>
  <c r="J247" i="28" s="1"/>
  <c r="J246" i="28" s="1"/>
  <c r="M248" i="28"/>
  <c r="M247" i="28" s="1"/>
  <c r="P248" i="28"/>
  <c r="P247" i="28" s="1"/>
  <c r="P246" i="28" s="1"/>
  <c r="G270" i="28"/>
  <c r="G272" i="28"/>
  <c r="J270" i="28"/>
  <c r="J272" i="28"/>
  <c r="M270" i="28"/>
  <c r="M272" i="28"/>
  <c r="P270" i="28"/>
  <c r="P272" i="28"/>
  <c r="O107" i="28"/>
  <c r="O106" i="28" s="1"/>
  <c r="O136" i="28"/>
  <c r="O138" i="28"/>
  <c r="O144" i="28"/>
  <c r="O126" i="28"/>
  <c r="O111" i="28" s="1"/>
  <c r="O159" i="28"/>
  <c r="O161" i="28"/>
  <c r="O166" i="28"/>
  <c r="O170" i="28"/>
  <c r="O173" i="28"/>
  <c r="O155" i="28"/>
  <c r="O185" i="28"/>
  <c r="O184" i="28" s="1"/>
  <c r="O183" i="28" s="1"/>
  <c r="O182" i="28" s="1"/>
  <c r="O191" i="28"/>
  <c r="O190" i="28" s="1"/>
  <c r="O189" i="28" s="1"/>
  <c r="O188" i="28" s="1"/>
  <c r="O187" i="28" s="1"/>
  <c r="O199" i="28"/>
  <c r="O201" i="28"/>
  <c r="O213" i="28"/>
  <c r="O228" i="28"/>
  <c r="O226" i="28" s="1"/>
  <c r="O244" i="28"/>
  <c r="O203" i="28"/>
  <c r="O208" i="28"/>
  <c r="O206" i="28" s="1"/>
  <c r="O281" i="28"/>
  <c r="O280" i="28" s="1"/>
  <c r="O277" i="28" s="1"/>
  <c r="O286" i="28"/>
  <c r="O284" i="28" s="1"/>
  <c r="O293" i="28"/>
  <c r="O302" i="28"/>
  <c r="O301" i="28" s="1"/>
  <c r="O300" i="28" s="1"/>
  <c r="O318" i="28"/>
  <c r="O322" i="28"/>
  <c r="O331" i="28"/>
  <c r="O337" i="28"/>
  <c r="O344" i="28"/>
  <c r="O359" i="28"/>
  <c r="O350" i="28" s="1"/>
  <c r="O407" i="28"/>
  <c r="O261" i="28"/>
  <c r="O260" i="28" s="1"/>
  <c r="O259" i="28" s="1"/>
  <c r="O248" i="28"/>
  <c r="O247" i="28" s="1"/>
  <c r="O246" i="28" s="1"/>
  <c r="O270" i="28"/>
  <c r="O272" i="28"/>
  <c r="N107" i="28"/>
  <c r="N106" i="28" s="1"/>
  <c r="N136" i="28"/>
  <c r="N138" i="28"/>
  <c r="N144" i="28"/>
  <c r="N105" i="28" s="1"/>
  <c r="N104" i="28" s="1"/>
  <c r="N126" i="28"/>
  <c r="N111" i="28" s="1"/>
  <c r="N159" i="28"/>
  <c r="N161" i="28"/>
  <c r="N166" i="28"/>
  <c r="N170" i="28"/>
  <c r="N173" i="28"/>
  <c r="N155" i="28"/>
  <c r="N185" i="28"/>
  <c r="N184" i="28" s="1"/>
  <c r="N183" i="28" s="1"/>
  <c r="N182" i="28" s="1"/>
  <c r="N191" i="28"/>
  <c r="N190" i="28" s="1"/>
  <c r="N189" i="28" s="1"/>
  <c r="N188" i="28" s="1"/>
  <c r="N187" i="28" s="1"/>
  <c r="N199" i="28"/>
  <c r="N201" i="28"/>
  <c r="N213" i="28"/>
  <c r="N228" i="28"/>
  <c r="N226" i="28" s="1"/>
  <c r="N224" i="28" s="1"/>
  <c r="N223" i="28" s="1"/>
  <c r="N219" i="28" s="1"/>
  <c r="N218" i="28" s="1"/>
  <c r="N244" i="28"/>
  <c r="N203" i="28"/>
  <c r="N208" i="28"/>
  <c r="N206" i="28" s="1"/>
  <c r="N281" i="28"/>
  <c r="N280" i="28" s="1"/>
  <c r="N277" i="28" s="1"/>
  <c r="N286" i="28"/>
  <c r="N284" i="28" s="1"/>
  <c r="N293" i="28"/>
  <c r="N302" i="28"/>
  <c r="N301" i="28" s="1"/>
  <c r="N300" i="28" s="1"/>
  <c r="N318" i="28"/>
  <c r="N322" i="28"/>
  <c r="N331" i="28"/>
  <c r="N337" i="28"/>
  <c r="N344" i="28"/>
  <c r="N359" i="28"/>
  <c r="N350" i="28" s="1"/>
  <c r="N407" i="28"/>
  <c r="N261" i="28"/>
  <c r="N260" i="28" s="1"/>
  <c r="N259" i="28" s="1"/>
  <c r="N248" i="28"/>
  <c r="N247" i="28" s="1"/>
  <c r="N246" i="28" s="1"/>
  <c r="N270" i="28"/>
  <c r="N272" i="28"/>
  <c r="L107" i="28"/>
  <c r="L106" i="28" s="1"/>
  <c r="L146" i="28"/>
  <c r="L144" i="28" s="1"/>
  <c r="L126" i="28"/>
  <c r="L111" i="28" s="1"/>
  <c r="L155" i="28"/>
  <c r="L159" i="28"/>
  <c r="L161" i="28"/>
  <c r="L166" i="28"/>
  <c r="L170" i="28"/>
  <c r="L173" i="28"/>
  <c r="L185" i="28"/>
  <c r="L184" i="28" s="1"/>
  <c r="L183" i="28" s="1"/>
  <c r="L182" i="28" s="1"/>
  <c r="L191" i="28"/>
  <c r="L190" i="28" s="1"/>
  <c r="L189" i="28" s="1"/>
  <c r="L188" i="28" s="1"/>
  <c r="L187" i="28" s="1"/>
  <c r="L199" i="28"/>
  <c r="L201" i="28"/>
  <c r="L213" i="28"/>
  <c r="L218" i="28"/>
  <c r="L203" i="28"/>
  <c r="L208" i="28"/>
  <c r="L206" i="28" s="1"/>
  <c r="L228" i="28"/>
  <c r="L226" i="28" s="1"/>
  <c r="L224" i="28" s="1"/>
  <c r="L223" i="28" s="1"/>
  <c r="L281" i="28"/>
  <c r="L280" i="28" s="1"/>
  <c r="L277" i="28" s="1"/>
  <c r="L286" i="28"/>
  <c r="L284" i="28" s="1"/>
  <c r="L293" i="28"/>
  <c r="L302" i="28"/>
  <c r="L301" i="28" s="1"/>
  <c r="L300" i="28" s="1"/>
  <c r="L318" i="28"/>
  <c r="L322" i="28"/>
  <c r="L331" i="28"/>
  <c r="L337" i="28"/>
  <c r="L344" i="28"/>
  <c r="L350" i="28"/>
  <c r="L407" i="28"/>
  <c r="L261" i="28"/>
  <c r="L260" i="28" s="1"/>
  <c r="L259" i="28" s="1"/>
  <c r="L248" i="28"/>
  <c r="L247" i="28" s="1"/>
  <c r="L246" i="28" s="1"/>
  <c r="L270" i="28"/>
  <c r="L272" i="28"/>
  <c r="L269" i="28" s="1"/>
  <c r="L268" i="28" s="1"/>
  <c r="I107" i="28"/>
  <c r="I106" i="28" s="1"/>
  <c r="I136" i="28"/>
  <c r="I138" i="28"/>
  <c r="I144" i="28"/>
  <c r="I126" i="28"/>
  <c r="I111" i="28" s="1"/>
  <c r="I159" i="28"/>
  <c r="I161" i="28"/>
  <c r="I166" i="28"/>
  <c r="I170" i="28"/>
  <c r="I173" i="28"/>
  <c r="I155" i="28"/>
  <c r="I185" i="28"/>
  <c r="I184" i="28" s="1"/>
  <c r="I183" i="28" s="1"/>
  <c r="I182" i="28" s="1"/>
  <c r="I191" i="28"/>
  <c r="I190" i="28" s="1"/>
  <c r="I189" i="28" s="1"/>
  <c r="I188" i="28" s="1"/>
  <c r="I187" i="28" s="1"/>
  <c r="I199" i="28"/>
  <c r="I201" i="28"/>
  <c r="I213" i="28"/>
  <c r="I218" i="28"/>
  <c r="I203" i="28"/>
  <c r="I208" i="28"/>
  <c r="I206" i="28" s="1"/>
  <c r="I228" i="28"/>
  <c r="I240" i="28"/>
  <c r="I244" i="28"/>
  <c r="I281" i="28"/>
  <c r="I280" i="28" s="1"/>
  <c r="I286" i="28"/>
  <c r="I284" i="28" s="1"/>
  <c r="I293" i="28"/>
  <c r="I302" i="28"/>
  <c r="I301" i="28" s="1"/>
  <c r="I300" i="28" s="1"/>
  <c r="I318" i="28"/>
  <c r="I322" i="28"/>
  <c r="I331" i="28"/>
  <c r="I337" i="28"/>
  <c r="I344" i="28"/>
  <c r="I350" i="28"/>
  <c r="I407" i="28"/>
  <c r="I261" i="28"/>
  <c r="I260" i="28" s="1"/>
  <c r="I259" i="28" s="1"/>
  <c r="I248" i="28"/>
  <c r="I247" i="28" s="1"/>
  <c r="I246" i="28" s="1"/>
  <c r="I270" i="28"/>
  <c r="I272" i="28"/>
  <c r="H107" i="28"/>
  <c r="H106" i="28" s="1"/>
  <c r="H136" i="28"/>
  <c r="H138" i="28"/>
  <c r="H144" i="28"/>
  <c r="H126" i="28"/>
  <c r="H111" i="28" s="1"/>
  <c r="H159" i="28"/>
  <c r="H161" i="28"/>
  <c r="H166" i="28"/>
  <c r="H170" i="28"/>
  <c r="H173" i="28"/>
  <c r="H155" i="28"/>
  <c r="H152" i="28" s="1"/>
  <c r="H151" i="28" s="1"/>
  <c r="H150" i="28" s="1"/>
  <c r="H185" i="28"/>
  <c r="H184" i="28" s="1"/>
  <c r="H183" i="28" s="1"/>
  <c r="H182" i="28" s="1"/>
  <c r="H191" i="28"/>
  <c r="H190" i="28" s="1"/>
  <c r="H189" i="28" s="1"/>
  <c r="H188" i="28" s="1"/>
  <c r="H187" i="28" s="1"/>
  <c r="H199" i="28"/>
  <c r="H201" i="28"/>
  <c r="H213" i="28"/>
  <c r="H218" i="28"/>
  <c r="H203" i="28"/>
  <c r="H208" i="28"/>
  <c r="H206" i="28" s="1"/>
  <c r="H228" i="28"/>
  <c r="H226" i="28" s="1"/>
  <c r="H224" i="28" s="1"/>
  <c r="H223" i="28" s="1"/>
  <c r="H240" i="28"/>
  <c r="H244" i="28"/>
  <c r="H281" i="28"/>
  <c r="H280" i="28" s="1"/>
  <c r="H286" i="28"/>
  <c r="H284" i="28" s="1"/>
  <c r="H293" i="28"/>
  <c r="H302" i="28"/>
  <c r="H301" i="28" s="1"/>
  <c r="H300" i="28" s="1"/>
  <c r="H318" i="28"/>
  <c r="H322" i="28"/>
  <c r="H331" i="28"/>
  <c r="H337" i="28"/>
  <c r="H344" i="28"/>
  <c r="H350" i="28"/>
  <c r="H407" i="28"/>
  <c r="H261" i="28"/>
  <c r="H260" i="28" s="1"/>
  <c r="H259" i="28" s="1"/>
  <c r="H248" i="28"/>
  <c r="H247" i="28" s="1"/>
  <c r="H246" i="28" s="1"/>
  <c r="H270" i="28"/>
  <c r="H272" i="28"/>
  <c r="F432" i="28"/>
  <c r="K432" i="28"/>
  <c r="F431" i="28"/>
  <c r="K431" i="28"/>
  <c r="F430" i="28"/>
  <c r="K430" i="28"/>
  <c r="Q430" i="28" s="1"/>
  <c r="F429" i="28"/>
  <c r="K429" i="28"/>
  <c r="F428" i="28"/>
  <c r="K428" i="28"/>
  <c r="F427" i="28"/>
  <c r="K427" i="28"/>
  <c r="F426" i="28"/>
  <c r="K426" i="28"/>
  <c r="Q426" i="28" s="1"/>
  <c r="F425" i="28"/>
  <c r="Q425" i="28" s="1"/>
  <c r="K425" i="28"/>
  <c r="F424" i="28"/>
  <c r="K424" i="28"/>
  <c r="F423" i="28"/>
  <c r="K423" i="28"/>
  <c r="F422" i="28"/>
  <c r="K422" i="28"/>
  <c r="F421" i="28"/>
  <c r="K421" i="28"/>
  <c r="F420" i="28"/>
  <c r="K420" i="28"/>
  <c r="F419" i="28"/>
  <c r="K419" i="28"/>
  <c r="F418" i="28"/>
  <c r="K418" i="28"/>
  <c r="F417" i="28"/>
  <c r="K417" i="28"/>
  <c r="G416" i="28"/>
  <c r="J416" i="28"/>
  <c r="M416" i="28"/>
  <c r="P416" i="28"/>
  <c r="O416" i="28"/>
  <c r="N416" i="28"/>
  <c r="L416" i="28"/>
  <c r="I416" i="28"/>
  <c r="H416" i="28"/>
  <c r="F415" i="28"/>
  <c r="K415" i="28"/>
  <c r="F414" i="28"/>
  <c r="K414" i="28"/>
  <c r="F413" i="28"/>
  <c r="K413" i="28"/>
  <c r="F412" i="28"/>
  <c r="K412" i="28"/>
  <c r="F411" i="28"/>
  <c r="K411" i="28"/>
  <c r="F410" i="28"/>
  <c r="K410" i="28"/>
  <c r="F409" i="28"/>
  <c r="K409" i="28"/>
  <c r="F408" i="28"/>
  <c r="K408" i="28"/>
  <c r="F406" i="28"/>
  <c r="F405" i="28"/>
  <c r="Q405" i="28" s="1"/>
  <c r="F404" i="28"/>
  <c r="Q404" i="28" s="1"/>
  <c r="F403" i="28"/>
  <c r="Q403" i="28" s="1"/>
  <c r="F402" i="28"/>
  <c r="Q402" i="28" s="1"/>
  <c r="F401" i="28"/>
  <c r="Q401" i="28" s="1"/>
  <c r="F400" i="28"/>
  <c r="Q400" i="28" s="1"/>
  <c r="F399" i="28"/>
  <c r="Q399" i="28" s="1"/>
  <c r="F398" i="28"/>
  <c r="Q398" i="28" s="1"/>
  <c r="F397" i="28"/>
  <c r="Q397" i="28" s="1"/>
  <c r="F396" i="28"/>
  <c r="Q396" i="28" s="1"/>
  <c r="F395" i="28"/>
  <c r="Q395" i="28" s="1"/>
  <c r="F394" i="28"/>
  <c r="Q394" i="28" s="1"/>
  <c r="Q386" i="28" s="1"/>
  <c r="F393" i="28"/>
  <c r="Q393" i="28" s="1"/>
  <c r="F392" i="28"/>
  <c r="Q392" i="28" s="1"/>
  <c r="F391" i="28"/>
  <c r="Q391" i="28" s="1"/>
  <c r="F390" i="28"/>
  <c r="Q390" i="28" s="1"/>
  <c r="F389" i="28"/>
  <c r="Q389" i="28" s="1"/>
  <c r="F388" i="28"/>
  <c r="Q388" i="28" s="1"/>
  <c r="F387" i="28"/>
  <c r="Q387" i="28" s="1"/>
  <c r="P386" i="28"/>
  <c r="O386" i="28"/>
  <c r="N386" i="28"/>
  <c r="M386" i="28"/>
  <c r="K386" i="28"/>
  <c r="K385" i="28"/>
  <c r="F385" i="28"/>
  <c r="K384" i="28"/>
  <c r="F384" i="28"/>
  <c r="P383" i="28"/>
  <c r="M383" i="28"/>
  <c r="F383" i="28"/>
  <c r="K382" i="28"/>
  <c r="F382" i="28"/>
  <c r="K380" i="28"/>
  <c r="F380" i="28"/>
  <c r="K379" i="28"/>
  <c r="Q379" i="28" s="1"/>
  <c r="F379" i="28"/>
  <c r="K378" i="28"/>
  <c r="F378" i="28"/>
  <c r="K377" i="28"/>
  <c r="F377" i="28"/>
  <c r="K376" i="28"/>
  <c r="F376" i="28"/>
  <c r="K375" i="28"/>
  <c r="Q375" i="28" s="1"/>
  <c r="F375" i="28"/>
  <c r="K374" i="28"/>
  <c r="F374" i="28"/>
  <c r="K373" i="28"/>
  <c r="F373" i="28"/>
  <c r="K372" i="28"/>
  <c r="F372" i="28"/>
  <c r="K371" i="28"/>
  <c r="Q371" i="28" s="1"/>
  <c r="F371" i="28"/>
  <c r="K370" i="28"/>
  <c r="F370" i="28"/>
  <c r="F369" i="28"/>
  <c r="Q369" i="28" s="1"/>
  <c r="K368" i="28"/>
  <c r="F368" i="28"/>
  <c r="K367" i="28"/>
  <c r="F367" i="28"/>
  <c r="Q367" i="28" s="1"/>
  <c r="K366" i="28"/>
  <c r="F366" i="28"/>
  <c r="K365" i="28"/>
  <c r="F365" i="28"/>
  <c r="K364" i="28"/>
  <c r="F364" i="28"/>
  <c r="K363" i="28"/>
  <c r="F363" i="28"/>
  <c r="K362" i="28"/>
  <c r="F362" i="28"/>
  <c r="K361" i="28"/>
  <c r="F361" i="28"/>
  <c r="K360" i="28"/>
  <c r="F360" i="28"/>
  <c r="M359" i="28"/>
  <c r="F358" i="28"/>
  <c r="K358" i="28"/>
  <c r="F357" i="28"/>
  <c r="Q357" i="28" s="1"/>
  <c r="K357" i="28"/>
  <c r="F356" i="28"/>
  <c r="K356" i="28"/>
  <c r="F355" i="28"/>
  <c r="K355" i="28"/>
  <c r="F354" i="28"/>
  <c r="Q354" i="28" s="1"/>
  <c r="K354" i="28"/>
  <c r="F352" i="28"/>
  <c r="Q352" i="28" s="1"/>
  <c r="F351" i="28"/>
  <c r="K351" i="28"/>
  <c r="F349" i="28"/>
  <c r="Q349" i="28" s="1"/>
  <c r="F348" i="28"/>
  <c r="Q348" i="28" s="1"/>
  <c r="F347" i="28"/>
  <c r="Q347" i="28" s="1"/>
  <c r="F346" i="28"/>
  <c r="Q346" i="28" s="1"/>
  <c r="K346" i="28"/>
  <c r="F345" i="28"/>
  <c r="Q345" i="28" s="1"/>
  <c r="K345" i="28"/>
  <c r="F343" i="28"/>
  <c r="K343" i="28"/>
  <c r="F342" i="28"/>
  <c r="K342" i="28"/>
  <c r="F341" i="28"/>
  <c r="Q341" i="28" s="1"/>
  <c r="K341" i="28"/>
  <c r="F340" i="28"/>
  <c r="Q340" i="28" s="1"/>
  <c r="K340" i="28"/>
  <c r="F339" i="28"/>
  <c r="Q339" i="28" s="1"/>
  <c r="F338" i="28"/>
  <c r="K338" i="28"/>
  <c r="F336" i="28"/>
  <c r="K336" i="28"/>
  <c r="F335" i="28"/>
  <c r="K335" i="28"/>
  <c r="F334" i="28"/>
  <c r="K334" i="28"/>
  <c r="F333" i="28"/>
  <c r="K333" i="28"/>
  <c r="F332" i="28"/>
  <c r="K332" i="28"/>
  <c r="F330" i="28"/>
  <c r="K330" i="28"/>
  <c r="F329" i="28"/>
  <c r="K329" i="28"/>
  <c r="F327" i="28"/>
  <c r="K327" i="28"/>
  <c r="F326" i="28"/>
  <c r="K326" i="28"/>
  <c r="F325" i="28"/>
  <c r="K325" i="28"/>
  <c r="F324" i="28"/>
  <c r="K324" i="28"/>
  <c r="F323" i="28"/>
  <c r="K323" i="28"/>
  <c r="F321" i="28"/>
  <c r="K321" i="28"/>
  <c r="F320" i="28"/>
  <c r="K320" i="28"/>
  <c r="F319" i="28"/>
  <c r="K319" i="28"/>
  <c r="K316" i="28"/>
  <c r="Q316" i="28" s="1"/>
  <c r="F315" i="28"/>
  <c r="K315" i="28"/>
  <c r="F314" i="28"/>
  <c r="K314" i="28"/>
  <c r="F313" i="28"/>
  <c r="K313" i="28"/>
  <c r="F312" i="28"/>
  <c r="K312" i="28"/>
  <c r="F311" i="28"/>
  <c r="K311" i="28"/>
  <c r="F310" i="28"/>
  <c r="K310" i="28"/>
  <c r="P309" i="28"/>
  <c r="K309" i="28" s="1"/>
  <c r="L309" i="28"/>
  <c r="K308" i="28"/>
  <c r="F305" i="28"/>
  <c r="K305" i="28"/>
  <c r="G304" i="28"/>
  <c r="J304" i="28"/>
  <c r="P304" i="28"/>
  <c r="O304" i="28"/>
  <c r="N304" i="28"/>
  <c r="M304" i="28"/>
  <c r="I304" i="28"/>
  <c r="H304" i="28"/>
  <c r="F303" i="28"/>
  <c r="K303" i="28"/>
  <c r="Q303" i="28" s="1"/>
  <c r="K299" i="28"/>
  <c r="Q299" i="28" s="1"/>
  <c r="F298" i="28"/>
  <c r="K298" i="28"/>
  <c r="F297" i="28"/>
  <c r="K297" i="28"/>
  <c r="Q297" i="28" s="1"/>
  <c r="F296" i="28"/>
  <c r="K296" i="28"/>
  <c r="G295" i="28"/>
  <c r="F295" i="28" s="1"/>
  <c r="J295" i="28"/>
  <c r="M295" i="28"/>
  <c r="P295" i="28"/>
  <c r="O295" i="28"/>
  <c r="N295" i="28"/>
  <c r="I295" i="28"/>
  <c r="H295" i="28"/>
  <c r="K294" i="28"/>
  <c r="F292" i="28"/>
  <c r="Q292" i="28" s="1"/>
  <c r="F291" i="28"/>
  <c r="K291" i="28"/>
  <c r="J290" i="28"/>
  <c r="M290" i="28"/>
  <c r="P290" i="28"/>
  <c r="O290" i="28"/>
  <c r="N290" i="28"/>
  <c r="L290" i="28"/>
  <c r="I290" i="28"/>
  <c r="H290" i="28"/>
  <c r="F289" i="28"/>
  <c r="K289" i="28"/>
  <c r="F288" i="28"/>
  <c r="K288" i="28"/>
  <c r="F287" i="28"/>
  <c r="Q287" i="28" s="1"/>
  <c r="K287" i="28"/>
  <c r="F285" i="28"/>
  <c r="K285" i="28"/>
  <c r="F283" i="28"/>
  <c r="K283" i="28"/>
  <c r="F282" i="28"/>
  <c r="K282" i="28"/>
  <c r="F279" i="28"/>
  <c r="Q279" i="28" s="1"/>
  <c r="K279" i="28"/>
  <c r="F278" i="28"/>
  <c r="K278" i="28"/>
  <c r="F274" i="28"/>
  <c r="K274" i="28"/>
  <c r="F273" i="28"/>
  <c r="K273" i="28"/>
  <c r="F271" i="28"/>
  <c r="Q271" i="28" s="1"/>
  <c r="Q270" i="28" s="1"/>
  <c r="K271" i="28"/>
  <c r="K270" i="28" s="1"/>
  <c r="F267" i="28"/>
  <c r="K267" i="28"/>
  <c r="F266" i="28"/>
  <c r="K266" i="28"/>
  <c r="F265" i="28"/>
  <c r="K265" i="28"/>
  <c r="F264" i="28"/>
  <c r="K264" i="28"/>
  <c r="F263" i="28"/>
  <c r="K263" i="28"/>
  <c r="F262" i="28"/>
  <c r="K262" i="28"/>
  <c r="F250" i="28"/>
  <c r="K250" i="28"/>
  <c r="F249" i="28"/>
  <c r="K249" i="28"/>
  <c r="F245" i="28"/>
  <c r="K245" i="28"/>
  <c r="F243" i="28"/>
  <c r="K243" i="28"/>
  <c r="F242" i="28"/>
  <c r="K242" i="28"/>
  <c r="F241" i="28"/>
  <c r="Q241" i="28" s="1"/>
  <c r="K241" i="28"/>
  <c r="K240" i="28"/>
  <c r="F239" i="28"/>
  <c r="K239" i="28"/>
  <c r="Q239" i="28" s="1"/>
  <c r="F238" i="28"/>
  <c r="K238" i="28"/>
  <c r="F237" i="28"/>
  <c r="K237" i="28"/>
  <c r="Q237" i="28" s="1"/>
  <c r="F236" i="28"/>
  <c r="K236" i="28"/>
  <c r="F235" i="28"/>
  <c r="K235" i="28"/>
  <c r="F234" i="28"/>
  <c r="K234" i="28"/>
  <c r="F233" i="28"/>
  <c r="K233" i="28"/>
  <c r="F232" i="28"/>
  <c r="K232" i="28"/>
  <c r="F231" i="28"/>
  <c r="K231" i="28"/>
  <c r="Q231" i="28" s="1"/>
  <c r="F230" i="28"/>
  <c r="K230" i="28"/>
  <c r="F229" i="28"/>
  <c r="K229" i="28"/>
  <c r="Q229" i="28" s="1"/>
  <c r="F227" i="28"/>
  <c r="K227" i="28"/>
  <c r="F225" i="28"/>
  <c r="K225" i="28"/>
  <c r="Q225" i="28" s="1"/>
  <c r="F222" i="28"/>
  <c r="K222" i="28"/>
  <c r="F221" i="28"/>
  <c r="K221" i="28"/>
  <c r="Q221" i="28" s="1"/>
  <c r="F220" i="28"/>
  <c r="K220" i="28"/>
  <c r="F219" i="28"/>
  <c r="F217" i="28"/>
  <c r="K217" i="28"/>
  <c r="F216" i="28"/>
  <c r="K216" i="28"/>
  <c r="F215" i="28"/>
  <c r="Q215" i="28" s="1"/>
  <c r="K215" i="28"/>
  <c r="F214" i="28"/>
  <c r="K214" i="28"/>
  <c r="F212" i="28"/>
  <c r="K212" i="28"/>
  <c r="F211" i="28"/>
  <c r="K211" i="28"/>
  <c r="F210" i="28"/>
  <c r="Q210" i="28" s="1"/>
  <c r="K210" i="28"/>
  <c r="F209" i="28"/>
  <c r="K209" i="28"/>
  <c r="F207" i="28"/>
  <c r="K207" i="28"/>
  <c r="F205" i="28"/>
  <c r="K205" i="28"/>
  <c r="F204" i="28"/>
  <c r="K204" i="28"/>
  <c r="F202" i="28"/>
  <c r="K202" i="28"/>
  <c r="F200" i="28"/>
  <c r="K200" i="28"/>
  <c r="F198" i="28"/>
  <c r="K198" i="28"/>
  <c r="F197" i="28"/>
  <c r="K197" i="28"/>
  <c r="F193" i="28"/>
  <c r="K193" i="28"/>
  <c r="F192" i="28"/>
  <c r="K192" i="28"/>
  <c r="F186" i="28"/>
  <c r="K186" i="28"/>
  <c r="F181" i="28"/>
  <c r="Q181" i="28" s="1"/>
  <c r="K181" i="28"/>
  <c r="K180" i="28"/>
  <c r="Q180" i="28" s="1"/>
  <c r="M179" i="28"/>
  <c r="P179" i="28"/>
  <c r="K179" i="28" s="1"/>
  <c r="O179" i="28"/>
  <c r="N179" i="28"/>
  <c r="J179" i="28"/>
  <c r="I179" i="28"/>
  <c r="H179" i="28"/>
  <c r="G179" i="28"/>
  <c r="F178" i="28"/>
  <c r="K178" i="28"/>
  <c r="Q178" i="28" s="1"/>
  <c r="F177" i="28"/>
  <c r="K177" i="28"/>
  <c r="F176" i="28"/>
  <c r="K176" i="28"/>
  <c r="Q176" i="28" s="1"/>
  <c r="F175" i="28"/>
  <c r="K175" i="28"/>
  <c r="F174" i="28"/>
  <c r="K174" i="28"/>
  <c r="F172" i="28"/>
  <c r="K172" i="28"/>
  <c r="F171" i="28"/>
  <c r="K171" i="28"/>
  <c r="F169" i="28"/>
  <c r="K169" i="28"/>
  <c r="F168" i="28"/>
  <c r="K168" i="28"/>
  <c r="F167" i="28"/>
  <c r="K167" i="28"/>
  <c r="F165" i="28"/>
  <c r="K165" i="28"/>
  <c r="F164" i="28"/>
  <c r="K164" i="28"/>
  <c r="F163" i="28"/>
  <c r="K163" i="28"/>
  <c r="F162" i="28"/>
  <c r="K162" i="28"/>
  <c r="F160" i="28"/>
  <c r="K160" i="28"/>
  <c r="K158" i="28"/>
  <c r="F158" i="28"/>
  <c r="K157" i="28"/>
  <c r="K156" i="28"/>
  <c r="F154" i="28"/>
  <c r="K154" i="28"/>
  <c r="K153" i="28"/>
  <c r="K149" i="28"/>
  <c r="Q149" i="28" s="1"/>
  <c r="F148" i="28"/>
  <c r="K148" i="28"/>
  <c r="K147" i="28"/>
  <c r="Q147" i="28" s="1"/>
  <c r="M146" i="28"/>
  <c r="O146" i="28"/>
  <c r="N146" i="28"/>
  <c r="J146" i="28"/>
  <c r="I146" i="28"/>
  <c r="H146" i="28"/>
  <c r="G146" i="28"/>
  <c r="F145" i="28"/>
  <c r="K145" i="28"/>
  <c r="F143" i="28"/>
  <c r="K143" i="28"/>
  <c r="F142" i="28"/>
  <c r="K142" i="28"/>
  <c r="Q142" i="28" s="1"/>
  <c r="K141" i="28"/>
  <c r="Q141" i="28" s="1"/>
  <c r="K140" i="28"/>
  <c r="Q140" i="28" s="1"/>
  <c r="F139" i="28"/>
  <c r="K139" i="28"/>
  <c r="F137" i="28"/>
  <c r="K137" i="28"/>
  <c r="K136" i="28"/>
  <c r="F135" i="28"/>
  <c r="Q135" i="28" s="1"/>
  <c r="K135" i="28"/>
  <c r="F134" i="28"/>
  <c r="K134" i="28"/>
  <c r="F133" i="28"/>
  <c r="K133" i="28"/>
  <c r="F132" i="28"/>
  <c r="K132" i="28"/>
  <c r="F131" i="28"/>
  <c r="Q131" i="28" s="1"/>
  <c r="K131" i="28"/>
  <c r="F130" i="28"/>
  <c r="K130" i="28"/>
  <c r="F129" i="28"/>
  <c r="K129" i="28"/>
  <c r="F128" i="28"/>
  <c r="K128" i="28"/>
  <c r="F127" i="28"/>
  <c r="K127" i="28"/>
  <c r="F125" i="28"/>
  <c r="K125" i="28"/>
  <c r="F124" i="28"/>
  <c r="K124" i="28"/>
  <c r="F123" i="28"/>
  <c r="K123" i="28"/>
  <c r="F122" i="28"/>
  <c r="K122" i="28"/>
  <c r="F121" i="28"/>
  <c r="K121" i="28"/>
  <c r="F120" i="28"/>
  <c r="K120" i="28"/>
  <c r="F119" i="28"/>
  <c r="K119" i="28"/>
  <c r="F118" i="28"/>
  <c r="Q118" i="28" s="1"/>
  <c r="K118" i="28"/>
  <c r="F117" i="28"/>
  <c r="K117" i="28"/>
  <c r="F116" i="28"/>
  <c r="K116" i="28"/>
  <c r="F115" i="28"/>
  <c r="K115" i="28"/>
  <c r="F114" i="28"/>
  <c r="K114" i="28"/>
  <c r="F113" i="28"/>
  <c r="K113" i="28"/>
  <c r="F112" i="28"/>
  <c r="K112" i="28"/>
  <c r="F110" i="28"/>
  <c r="K110" i="28"/>
  <c r="F109" i="28"/>
  <c r="K109" i="28"/>
  <c r="F108" i="28"/>
  <c r="K108" i="28"/>
  <c r="F103" i="28"/>
  <c r="F101" i="28"/>
  <c r="F100" i="28"/>
  <c r="F99" i="28"/>
  <c r="F97" i="28"/>
  <c r="Q97" i="28" s="1"/>
  <c r="Q95" i="28" s="1"/>
  <c r="F96" i="28"/>
  <c r="G15" i="28"/>
  <c r="G19" i="28"/>
  <c r="G23" i="28"/>
  <c r="G21" i="28" s="1"/>
  <c r="J15" i="28"/>
  <c r="J19" i="28"/>
  <c r="J18" i="28" s="1"/>
  <c r="J23" i="28"/>
  <c r="H15" i="28"/>
  <c r="H14" i="28" s="1"/>
  <c r="H13" i="28" s="1"/>
  <c r="H19" i="28"/>
  <c r="H18" i="28" s="1"/>
  <c r="H23" i="28"/>
  <c r="H21" i="28" s="1"/>
  <c r="I15" i="28"/>
  <c r="I19" i="28"/>
  <c r="I18" i="28" s="1"/>
  <c r="I23" i="28"/>
  <c r="I21" i="28" s="1"/>
  <c r="M15" i="28"/>
  <c r="M19" i="28"/>
  <c r="M18" i="28" s="1"/>
  <c r="M23" i="28"/>
  <c r="M21" i="28" s="1"/>
  <c r="M14" i="28" s="1"/>
  <c r="M13" i="28" s="1"/>
  <c r="K13" i="28" s="1"/>
  <c r="P15" i="28"/>
  <c r="P19" i="28"/>
  <c r="P18" i="28" s="1"/>
  <c r="P23" i="28"/>
  <c r="L15" i="28"/>
  <c r="L19" i="28"/>
  <c r="L18" i="28" s="1"/>
  <c r="L23" i="28"/>
  <c r="L21" i="28" s="1"/>
  <c r="N15" i="28"/>
  <c r="N19" i="28"/>
  <c r="N18" i="28" s="1"/>
  <c r="N14" i="28" s="1"/>
  <c r="N13" i="28" s="1"/>
  <c r="N23" i="28"/>
  <c r="N21" i="28" s="1"/>
  <c r="O15" i="28"/>
  <c r="O19" i="28"/>
  <c r="O18" i="28" s="1"/>
  <c r="O23" i="28"/>
  <c r="O21" i="28" s="1"/>
  <c r="F16" i="28"/>
  <c r="K16" i="28"/>
  <c r="F17" i="28"/>
  <c r="K17" i="28"/>
  <c r="F20" i="28"/>
  <c r="K20" i="28"/>
  <c r="F22" i="28"/>
  <c r="K22" i="28"/>
  <c r="F24" i="28"/>
  <c r="K24" i="28"/>
  <c r="G29" i="28"/>
  <c r="F29" i="28" s="1"/>
  <c r="G34" i="28"/>
  <c r="G46" i="28"/>
  <c r="G50" i="28"/>
  <c r="G55" i="28"/>
  <c r="G41" i="28"/>
  <c r="F41" i="28" s="1"/>
  <c r="G66" i="28"/>
  <c r="G75" i="28"/>
  <c r="G68" i="28" s="1"/>
  <c r="G98" i="28"/>
  <c r="G79" i="28"/>
  <c r="F79" i="28" s="1"/>
  <c r="G82" i="28"/>
  <c r="G85" i="28"/>
  <c r="G89" i="28"/>
  <c r="G92" i="28"/>
  <c r="G95" i="28"/>
  <c r="J34" i="28"/>
  <c r="J46" i="28"/>
  <c r="J50" i="28"/>
  <c r="J55" i="28"/>
  <c r="J41" i="28"/>
  <c r="J66" i="28"/>
  <c r="J75" i="28"/>
  <c r="J68" i="28" s="1"/>
  <c r="J98" i="28"/>
  <c r="J79" i="28"/>
  <c r="J82" i="28"/>
  <c r="J85" i="28"/>
  <c r="F85" i="28" s="1"/>
  <c r="J89" i="28"/>
  <c r="H29" i="28"/>
  <c r="H34" i="28"/>
  <c r="H46" i="28"/>
  <c r="H50" i="28"/>
  <c r="H55" i="28"/>
  <c r="H41" i="28"/>
  <c r="H66" i="28"/>
  <c r="H75" i="28"/>
  <c r="H68" i="28" s="1"/>
  <c r="H98" i="28"/>
  <c r="H82" i="28"/>
  <c r="H85" i="28"/>
  <c r="H89" i="28"/>
  <c r="H92" i="28"/>
  <c r="H95" i="28"/>
  <c r="I29" i="28"/>
  <c r="I27" i="28" s="1"/>
  <c r="I26" i="28" s="1"/>
  <c r="I25" i="28" s="1"/>
  <c r="I34" i="28"/>
  <c r="I46" i="28"/>
  <c r="I50" i="28"/>
  <c r="I55" i="28"/>
  <c r="I41" i="28"/>
  <c r="I66" i="28"/>
  <c r="I75" i="28"/>
  <c r="I68" i="28" s="1"/>
  <c r="I98" i="28"/>
  <c r="I82" i="28"/>
  <c r="I85" i="28"/>
  <c r="I89" i="28"/>
  <c r="I92" i="28"/>
  <c r="I95" i="28"/>
  <c r="M29" i="28"/>
  <c r="K29" i="28" s="1"/>
  <c r="M34" i="28"/>
  <c r="M46" i="28"/>
  <c r="M50" i="28"/>
  <c r="M55" i="28"/>
  <c r="M41" i="28"/>
  <c r="M66" i="28"/>
  <c r="M75" i="28"/>
  <c r="P75" i="28"/>
  <c r="P68" i="28" s="1"/>
  <c r="M98" i="28"/>
  <c r="M79" i="28"/>
  <c r="K79" i="28" s="1"/>
  <c r="Q79" i="28" s="1"/>
  <c r="M82" i="28"/>
  <c r="M85" i="28"/>
  <c r="M89" i="28"/>
  <c r="P34" i="28"/>
  <c r="P46" i="28"/>
  <c r="P50" i="28"/>
  <c r="P55" i="28"/>
  <c r="P41" i="28"/>
  <c r="P27" i="28" s="1"/>
  <c r="P26" i="28" s="1"/>
  <c r="P25" i="28" s="1"/>
  <c r="P66" i="28"/>
  <c r="P98" i="28"/>
  <c r="P79" i="28"/>
  <c r="P82" i="28"/>
  <c r="P85" i="28"/>
  <c r="P89" i="28"/>
  <c r="L34" i="28"/>
  <c r="L46" i="28"/>
  <c r="L50" i="28"/>
  <c r="L55" i="28"/>
  <c r="L41" i="28"/>
  <c r="L66" i="28"/>
  <c r="L75" i="28"/>
  <c r="L68" i="28" s="1"/>
  <c r="L98" i="28"/>
  <c r="L79" i="28"/>
  <c r="L82" i="28"/>
  <c r="L78" i="28" s="1"/>
  <c r="L85" i="28"/>
  <c r="L89" i="28"/>
  <c r="N34" i="28"/>
  <c r="N46" i="28"/>
  <c r="N50" i="28"/>
  <c r="N55" i="28"/>
  <c r="N41" i="28"/>
  <c r="N66" i="28"/>
  <c r="N68" i="28"/>
  <c r="N98" i="28"/>
  <c r="N85" i="28"/>
  <c r="N78" i="28" s="1"/>
  <c r="O34" i="28"/>
  <c r="O46" i="28"/>
  <c r="O50" i="28"/>
  <c r="O55" i="28"/>
  <c r="O41" i="28"/>
  <c r="O27" i="28" s="1"/>
  <c r="O26" i="28" s="1"/>
  <c r="O25" i="28" s="1"/>
  <c r="O66" i="28"/>
  <c r="O68" i="28"/>
  <c r="O98" i="28"/>
  <c r="F30" i="28"/>
  <c r="K30" i="28"/>
  <c r="F31" i="28"/>
  <c r="K31" i="28"/>
  <c r="F32" i="28"/>
  <c r="K32" i="28"/>
  <c r="F33" i="28"/>
  <c r="K33" i="28"/>
  <c r="F35" i="28"/>
  <c r="F36" i="28"/>
  <c r="F37" i="28"/>
  <c r="Q37" i="28" s="1"/>
  <c r="F38" i="28"/>
  <c r="Q38" i="28" s="1"/>
  <c r="K34" i="28"/>
  <c r="F39" i="28"/>
  <c r="K39" i="28"/>
  <c r="F40" i="28"/>
  <c r="K40" i="28"/>
  <c r="F42" i="28"/>
  <c r="K42" i="28"/>
  <c r="F43" i="28"/>
  <c r="K43" i="28"/>
  <c r="F44" i="28"/>
  <c r="K44" i="28"/>
  <c r="F45" i="28"/>
  <c r="K45" i="28"/>
  <c r="F47" i="28"/>
  <c r="F48" i="28"/>
  <c r="Q48" i="28" s="1"/>
  <c r="F49" i="28"/>
  <c r="K47" i="28"/>
  <c r="Q47" i="28" s="1"/>
  <c r="K49" i="28"/>
  <c r="F51" i="28"/>
  <c r="F52" i="28"/>
  <c r="Q52" i="28" s="1"/>
  <c r="F53" i="28"/>
  <c r="K51" i="28"/>
  <c r="K53" i="28"/>
  <c r="F54" i="28"/>
  <c r="K54" i="28"/>
  <c r="Q54" i="28" s="1"/>
  <c r="F56" i="28"/>
  <c r="K56" i="28"/>
  <c r="F57" i="28"/>
  <c r="K57" i="28"/>
  <c r="G60" i="28"/>
  <c r="J60" i="28"/>
  <c r="H60" i="28"/>
  <c r="I60" i="28"/>
  <c r="M60" i="28"/>
  <c r="P60" i="28"/>
  <c r="L60" i="28"/>
  <c r="N60" i="28"/>
  <c r="O60" i="28"/>
  <c r="F61" i="28"/>
  <c r="K61" i="28"/>
  <c r="F62" i="28"/>
  <c r="Q62" i="28" s="1"/>
  <c r="K62" i="28"/>
  <c r="F63" i="28"/>
  <c r="K63" i="28"/>
  <c r="F64" i="28"/>
  <c r="K64" i="28"/>
  <c r="F65" i="28"/>
  <c r="K65" i="28"/>
  <c r="F67" i="28"/>
  <c r="K67" i="28"/>
  <c r="F69" i="28"/>
  <c r="K69" i="28"/>
  <c r="F70" i="28"/>
  <c r="K70" i="28"/>
  <c r="F71" i="28"/>
  <c r="K71" i="28"/>
  <c r="F72" i="28"/>
  <c r="Q72" i="28" s="1"/>
  <c r="K72" i="28"/>
  <c r="F73" i="28"/>
  <c r="K73" i="28"/>
  <c r="F74" i="28"/>
  <c r="K74" i="28"/>
  <c r="F76" i="28"/>
  <c r="K76" i="28"/>
  <c r="F77" i="28"/>
  <c r="K77" i="28"/>
  <c r="F80" i="28"/>
  <c r="K80" i="28"/>
  <c r="F81" i="28"/>
  <c r="K81" i="28"/>
  <c r="F83" i="28"/>
  <c r="K83" i="28"/>
  <c r="F84" i="28"/>
  <c r="Q84" i="28" s="1"/>
  <c r="K84" i="28"/>
  <c r="F86" i="28"/>
  <c r="K86" i="28"/>
  <c r="F87" i="28"/>
  <c r="K87" i="28"/>
  <c r="F88" i="28"/>
  <c r="K88" i="28"/>
  <c r="F90" i="28"/>
  <c r="Q90" i="28" s="1"/>
  <c r="K90" i="28"/>
  <c r="F91" i="28"/>
  <c r="K91" i="28"/>
  <c r="F93" i="28"/>
  <c r="F94" i="28"/>
  <c r="K94" i="28"/>
  <c r="J92" i="28"/>
  <c r="K93" i="28"/>
  <c r="K92" i="28" s="1"/>
  <c r="L92" i="28"/>
  <c r="M92" i="28"/>
  <c r="N92" i="28"/>
  <c r="O92" i="28"/>
  <c r="P92" i="28"/>
  <c r="J95" i="28"/>
  <c r="K96" i="28"/>
  <c r="Q96" i="28" s="1"/>
  <c r="K97" i="28"/>
  <c r="L95" i="28"/>
  <c r="M95" i="28"/>
  <c r="N95" i="28"/>
  <c r="O95" i="28"/>
  <c r="P95" i="28"/>
  <c r="K99" i="28"/>
  <c r="K100" i="28"/>
  <c r="K101" i="28"/>
  <c r="Q101" i="28" s="1"/>
  <c r="G102" i="28"/>
  <c r="J102" i="28"/>
  <c r="H102" i="28"/>
  <c r="I102" i="28"/>
  <c r="M102" i="28"/>
  <c r="P102" i="28"/>
  <c r="L102" i="28"/>
  <c r="N102" i="28"/>
  <c r="O102" i="28"/>
  <c r="K103" i="28"/>
  <c r="G153" i="28"/>
  <c r="F153" i="28" s="1"/>
  <c r="Q153" i="28" s="1"/>
  <c r="F156" i="28"/>
  <c r="F157" i="28"/>
  <c r="G294" i="28"/>
  <c r="Q233" i="28"/>
  <c r="Q245" i="28"/>
  <c r="K261" i="28"/>
  <c r="Q282" i="28"/>
  <c r="O269" i="28"/>
  <c r="O268" i="28" s="1"/>
  <c r="Q236" i="28"/>
  <c r="Q250" i="28"/>
  <c r="K284" i="28"/>
  <c r="K228" i="28"/>
  <c r="Q234" i="28"/>
  <c r="Q263" i="28"/>
  <c r="K286" i="28"/>
  <c r="O276" i="28"/>
  <c r="O275" i="28" s="1"/>
  <c r="M269" i="28"/>
  <c r="M268" i="28" s="1"/>
  <c r="J277" i="28"/>
  <c r="F277" i="28" s="1"/>
  <c r="Q53" i="28"/>
  <c r="F50" i="28"/>
  <c r="K89" i="28"/>
  <c r="H78" i="28"/>
  <c r="Q36" i="28"/>
  <c r="F66" i="28"/>
  <c r="Q22" i="28"/>
  <c r="K66" i="28"/>
  <c r="F98" i="28"/>
  <c r="F203" i="28"/>
  <c r="K190" i="28"/>
  <c r="Q222" i="28"/>
  <c r="I196" i="28"/>
  <c r="K191" i="28"/>
  <c r="Q209" i="28"/>
  <c r="Q220" i="28"/>
  <c r="O196" i="28"/>
  <c r="Q227" i="28"/>
  <c r="M246" i="28"/>
  <c r="P259" i="28"/>
  <c r="K259" i="28" s="1"/>
  <c r="K260" i="28"/>
  <c r="P224" i="28"/>
  <c r="P223" i="28" s="1"/>
  <c r="M300" i="28"/>
  <c r="K300" i="28" s="1"/>
  <c r="K301" i="28"/>
  <c r="J182" i="28"/>
  <c r="F182" i="28" s="1"/>
  <c r="Q238" i="28"/>
  <c r="Q265" i="28"/>
  <c r="K302" i="28"/>
  <c r="Q177" i="28"/>
  <c r="F191" i="28"/>
  <c r="K199" i="28"/>
  <c r="Q211" i="28"/>
  <c r="Q232" i="28"/>
  <c r="Q288" i="28"/>
  <c r="Q291" i="28"/>
  <c r="L276" i="28"/>
  <c r="L275" i="28" s="1"/>
  <c r="N269" i="28"/>
  <c r="N268" i="28" s="1"/>
  <c r="F173" i="28"/>
  <c r="F190" i="28"/>
  <c r="F199" i="28"/>
  <c r="N152" i="28"/>
  <c r="N151" i="28" s="1"/>
  <c r="N150" i="28" s="1"/>
  <c r="M196" i="28"/>
  <c r="Q148" i="28"/>
  <c r="F146" i="28"/>
  <c r="I78" i="28"/>
  <c r="K102" i="28"/>
  <c r="Q76" i="28"/>
  <c r="F46" i="28"/>
  <c r="Q39" i="28"/>
  <c r="P78" i="28"/>
  <c r="I14" i="28"/>
  <c r="I13" i="28" s="1"/>
  <c r="J188" i="28"/>
  <c r="F189" i="28"/>
  <c r="Q64" i="28"/>
  <c r="K50" i="28"/>
  <c r="F92" i="28"/>
  <c r="K60" i="28"/>
  <c r="G78" i="28"/>
  <c r="O14" i="28"/>
  <c r="O13" i="28" s="1"/>
  <c r="K18" i="28"/>
  <c r="F23" i="28"/>
  <c r="J21" i="28"/>
  <c r="G293" i="28"/>
  <c r="F293" i="28" s="1"/>
  <c r="F294" i="28"/>
  <c r="K95" i="28"/>
  <c r="F102" i="28"/>
  <c r="Q51" i="28"/>
  <c r="Q50" i="28" s="1"/>
  <c r="Q99" i="28"/>
  <c r="Q103" i="28"/>
  <c r="Q139" i="28"/>
  <c r="Q214" i="28"/>
  <c r="K295" i="28"/>
  <c r="Q298" i="28"/>
  <c r="I277" i="28"/>
  <c r="Q373" i="28"/>
  <c r="Q366" i="28"/>
  <c r="K383" i="28"/>
  <c r="H277" i="28"/>
  <c r="H276" i="28" s="1"/>
  <c r="H275" i="28" s="1"/>
  <c r="I269" i="28"/>
  <c r="I268" i="28" s="1"/>
  <c r="M277" i="28"/>
  <c r="N276" i="28"/>
  <c r="N275" i="28" s="1"/>
  <c r="N196" i="28"/>
  <c r="J276" i="28"/>
  <c r="J275" i="28" s="1"/>
  <c r="Q157" i="28"/>
  <c r="Q230" i="28"/>
  <c r="G18" i="28"/>
  <c r="F18" i="28" s="1"/>
  <c r="Q18" i="28" s="1"/>
  <c r="F19" i="28"/>
  <c r="Q71" i="28"/>
  <c r="Q65" i="28"/>
  <c r="Q44" i="28"/>
  <c r="Q20" i="28"/>
  <c r="K15" i="28"/>
  <c r="Q81" i="28"/>
  <c r="Q74" i="28"/>
  <c r="K82" i="28"/>
  <c r="M78" i="28"/>
  <c r="L14" i="28"/>
  <c r="L13" i="28" s="1"/>
  <c r="F155" i="28"/>
  <c r="K304" i="28"/>
  <c r="J259" i="28"/>
  <c r="Q240" i="28"/>
  <c r="Q365" i="28"/>
  <c r="P269" i="28"/>
  <c r="K331" i="28"/>
  <c r="F337" i="28"/>
  <c r="J301" i="28"/>
  <c r="F301" i="28" s="1"/>
  <c r="Q301" i="28" s="1"/>
  <c r="F302" i="28"/>
  <c r="Q302" i="28" s="1"/>
  <c r="P21" i="28"/>
  <c r="Q86" i="28"/>
  <c r="Q77" i="28"/>
  <c r="Q73" i="28"/>
  <c r="Q16" i="28"/>
  <c r="G247" i="28"/>
  <c r="G246" i="28" s="1"/>
  <c r="F246" i="28" s="1"/>
  <c r="F248" i="28"/>
  <c r="P350" i="28"/>
  <c r="K350" i="28" s="1"/>
  <c r="M188" i="28"/>
  <c r="M187" i="28" s="1"/>
  <c r="K187" i="28" s="1"/>
  <c r="K189" i="28"/>
  <c r="Q189" i="28" s="1"/>
  <c r="Q108" i="28"/>
  <c r="P144" i="28"/>
  <c r="K146" i="28"/>
  <c r="M111" i="28"/>
  <c r="K111" i="28" s="1"/>
  <c r="K126" i="28"/>
  <c r="P14" i="28"/>
  <c r="P13" i="28" s="1"/>
  <c r="Q35" i="28"/>
  <c r="M68" i="28"/>
  <c r="K75" i="28"/>
  <c r="K19" i="28"/>
  <c r="Q19" i="28" s="1"/>
  <c r="Q323" i="28"/>
  <c r="Q378" i="28"/>
  <c r="Q431" i="28"/>
  <c r="K344" i="28"/>
  <c r="Q319" i="28"/>
  <c r="Q324" i="28"/>
  <c r="Q327" i="28"/>
  <c r="Q411" i="28"/>
  <c r="Q422" i="28"/>
  <c r="Q356" i="28"/>
  <c r="Q385" i="28"/>
  <c r="Q415" i="28"/>
  <c r="J187" i="28"/>
  <c r="F187" i="28" s="1"/>
  <c r="F188" i="28"/>
  <c r="Q57" i="28"/>
  <c r="F75" i="28"/>
  <c r="K213" i="28"/>
  <c r="Q333" i="28"/>
  <c r="M184" i="28"/>
  <c r="M183" i="28" s="1"/>
  <c r="Q428" i="28"/>
  <c r="Q56" i="28"/>
  <c r="F55" i="28"/>
  <c r="Q45" i="28"/>
  <c r="Q198" i="28"/>
  <c r="Q380" i="28"/>
  <c r="K248" i="28" l="1"/>
  <c r="M276" i="28"/>
  <c r="M275" i="28" s="1"/>
  <c r="Q294" i="28"/>
  <c r="F184" i="28"/>
  <c r="F228" i="28"/>
  <c r="Q43" i="28"/>
  <c r="Q31" i="28"/>
  <c r="L27" i="28"/>
  <c r="L26" i="28" s="1"/>
  <c r="L25" i="28" s="1"/>
  <c r="M27" i="28"/>
  <c r="H27" i="28"/>
  <c r="H26" i="28" s="1"/>
  <c r="H25" i="28" s="1"/>
  <c r="J27" i="28"/>
  <c r="Q326" i="28"/>
  <c r="Q332" i="28"/>
  <c r="Q342" i="28"/>
  <c r="Q384" i="28"/>
  <c r="J196" i="28"/>
  <c r="K23" i="28"/>
  <c r="F179" i="28"/>
  <c r="K203" i="28"/>
  <c r="Q203" i="28" s="1"/>
  <c r="Q295" i="28"/>
  <c r="K107" i="28"/>
  <c r="G196" i="28"/>
  <c r="J78" i="28"/>
  <c r="Q262" i="28"/>
  <c r="Q283" i="28"/>
  <c r="K21" i="28"/>
  <c r="F270" i="28"/>
  <c r="N195" i="28"/>
  <c r="N194" i="28" s="1"/>
  <c r="F185" i="28"/>
  <c r="Q267" i="28"/>
  <c r="Q412" i="28"/>
  <c r="F138" i="28"/>
  <c r="F309" i="28"/>
  <c r="P152" i="28"/>
  <c r="G105" i="28"/>
  <c r="G104" i="28" s="1"/>
  <c r="Q409" i="28"/>
  <c r="H105" i="28"/>
  <c r="H104" i="28" s="1"/>
  <c r="I276" i="28"/>
  <c r="I275" i="28" s="1"/>
  <c r="I152" i="28"/>
  <c r="I151" i="28" s="1"/>
  <c r="I150" i="28" s="1"/>
  <c r="I105" i="28"/>
  <c r="I104" i="28" s="1"/>
  <c r="L105" i="28"/>
  <c r="L104" i="28" s="1"/>
  <c r="O224" i="28"/>
  <c r="O223" i="28" s="1"/>
  <c r="O219" i="28" s="1"/>
  <c r="O218" i="28" s="1"/>
  <c r="O195" i="28" s="1"/>
  <c r="O194" i="28" s="1"/>
  <c r="O152" i="28"/>
  <c r="O151" i="28" s="1"/>
  <c r="O150" i="28" s="1"/>
  <c r="O105" i="28"/>
  <c r="O104" i="28" s="1"/>
  <c r="K318" i="28"/>
  <c r="G284" i="28"/>
  <c r="F284" i="28" s="1"/>
  <c r="G27" i="28"/>
  <c r="F34" i="28"/>
  <c r="Q34" i="28"/>
  <c r="K359" i="28"/>
  <c r="F359" i="28"/>
  <c r="N317" i="28"/>
  <c r="N307" i="28" s="1"/>
  <c r="N306" i="28" s="1"/>
  <c r="Q322" i="28"/>
  <c r="H317" i="28"/>
  <c r="H307" i="28" s="1"/>
  <c r="H306" i="28" s="1"/>
  <c r="L317" i="28"/>
  <c r="L307" i="28" s="1"/>
  <c r="L306" i="28" s="1"/>
  <c r="F318" i="28"/>
  <c r="G224" i="28"/>
  <c r="G223" i="28" s="1"/>
  <c r="F166" i="28"/>
  <c r="G152" i="28"/>
  <c r="G151" i="28" s="1"/>
  <c r="Q192" i="28"/>
  <c r="Q207" i="28"/>
  <c r="Q217" i="28"/>
  <c r="H269" i="28"/>
  <c r="H268" i="28" s="1"/>
  <c r="G260" i="28"/>
  <c r="F261" i="28"/>
  <c r="P280" i="28"/>
  <c r="K281" i="28"/>
  <c r="M206" i="28"/>
  <c r="K206" i="28" s="1"/>
  <c r="K208" i="28"/>
  <c r="G150" i="28"/>
  <c r="G269" i="28"/>
  <c r="G268" i="28" s="1"/>
  <c r="F386" i="28"/>
  <c r="G350" i="28"/>
  <c r="F350" i="28" s="1"/>
  <c r="Q350" i="28" s="1"/>
  <c r="J152" i="28"/>
  <c r="J151" i="28" s="1"/>
  <c r="J150" i="28" s="1"/>
  <c r="F126" i="28"/>
  <c r="Q126" i="28" s="1"/>
  <c r="F208" i="28"/>
  <c r="J206" i="28"/>
  <c r="P317" i="28"/>
  <c r="P307" i="28" s="1"/>
  <c r="P306" i="28" s="1"/>
  <c r="F21" i="28"/>
  <c r="Q21" i="28" s="1"/>
  <c r="J14" i="28"/>
  <c r="J13" i="28" s="1"/>
  <c r="Q146" i="28"/>
  <c r="I195" i="28"/>
  <c r="I194" i="28" s="1"/>
  <c r="G195" i="28"/>
  <c r="Q286" i="28"/>
  <c r="K246" i="28"/>
  <c r="Q102" i="28"/>
  <c r="Q311" i="28"/>
  <c r="Q315" i="28"/>
  <c r="Q305" i="28"/>
  <c r="F60" i="28"/>
  <c r="Q60" i="28" s="1"/>
  <c r="Q158" i="28"/>
  <c r="Q427" i="28"/>
  <c r="F159" i="28"/>
  <c r="Q159" i="28" s="1"/>
  <c r="Q351" i="28"/>
  <c r="K170" i="28"/>
  <c r="F136" i="28"/>
  <c r="Q136" i="28" s="1"/>
  <c r="F89" i="28"/>
  <c r="Q89" i="28" s="1"/>
  <c r="F244" i="28"/>
  <c r="K138" i="28"/>
  <c r="Q138" i="28" s="1"/>
  <c r="Q358" i="28"/>
  <c r="Q274" i="28"/>
  <c r="M105" i="28"/>
  <c r="M104" i="28" s="1"/>
  <c r="Q344" i="28"/>
  <c r="Q23" i="28"/>
  <c r="Q383" i="28"/>
  <c r="Q190" i="28"/>
  <c r="Q179" i="28"/>
  <c r="Q191" i="28"/>
  <c r="Q199" i="28"/>
  <c r="J106" i="28"/>
  <c r="J105" i="28" s="1"/>
  <c r="F107" i="28"/>
  <c r="Q40" i="28"/>
  <c r="Q163" i="28"/>
  <c r="Q168" i="28"/>
  <c r="Q243" i="28"/>
  <c r="Q67" i="28"/>
  <c r="Q110" i="28"/>
  <c r="Q123" i="28"/>
  <c r="Q417" i="28"/>
  <c r="Q421" i="28"/>
  <c r="J269" i="28"/>
  <c r="J268" i="28" s="1"/>
  <c r="Q143" i="28"/>
  <c r="Q125" i="28"/>
  <c r="Q145" i="28"/>
  <c r="F272" i="28"/>
  <c r="Q374" i="28"/>
  <c r="K293" i="28"/>
  <c r="Q293" i="28" s="1"/>
  <c r="K155" i="28"/>
  <c r="Q155" i="28" s="1"/>
  <c r="K188" i="28"/>
  <c r="Q188" i="28" s="1"/>
  <c r="Q75" i="28"/>
  <c r="Q248" i="28"/>
  <c r="Q187" i="28"/>
  <c r="Q66" i="28"/>
  <c r="G280" i="28"/>
  <c r="F280" i="28" s="1"/>
  <c r="F281" i="28"/>
  <c r="Q281" i="28" s="1"/>
  <c r="Q113" i="28"/>
  <c r="Q273" i="28"/>
  <c r="Q343" i="28"/>
  <c r="K244" i="28"/>
  <c r="M224" i="28"/>
  <c r="Q172" i="28"/>
  <c r="Q429" i="28"/>
  <c r="Q61" i="28"/>
  <c r="F15" i="28"/>
  <c r="Q15" i="28" s="1"/>
  <c r="Q361" i="28"/>
  <c r="Q418" i="28"/>
  <c r="F144" i="28"/>
  <c r="Q87" i="28"/>
  <c r="Q174" i="28"/>
  <c r="K272" i="28"/>
  <c r="Q272" i="28" s="1"/>
  <c r="K407" i="28"/>
  <c r="K173" i="28"/>
  <c r="Q173" i="28" s="1"/>
  <c r="K98" i="28"/>
  <c r="Q98" i="28" s="1"/>
  <c r="Q169" i="28"/>
  <c r="Q362" i="28"/>
  <c r="K416" i="28"/>
  <c r="Q69" i="28"/>
  <c r="Q154" i="28"/>
  <c r="Q160" i="28"/>
  <c r="Q312" i="28"/>
  <c r="F213" i="28"/>
  <c r="Q213" i="28" s="1"/>
  <c r="K144" i="28"/>
  <c r="Q144" i="28" s="1"/>
  <c r="P105" i="28"/>
  <c r="P104" i="28" s="1"/>
  <c r="K68" i="28"/>
  <c r="M26" i="28"/>
  <c r="K26" i="28" s="1"/>
  <c r="F152" i="28"/>
  <c r="K27" i="28"/>
  <c r="F78" i="28"/>
  <c r="Q114" i="28"/>
  <c r="Q70" i="28"/>
  <c r="K55" i="28"/>
  <c r="Q117" i="28"/>
  <c r="Q121" i="28"/>
  <c r="Q130" i="28"/>
  <c r="Q134" i="28"/>
  <c r="Q193" i="28"/>
  <c r="Q321" i="28"/>
  <c r="Q353" i="28"/>
  <c r="Q370" i="28"/>
  <c r="Q424" i="28"/>
  <c r="Q432" i="28"/>
  <c r="L196" i="28"/>
  <c r="L195" i="28" s="1"/>
  <c r="L194" i="28" s="1"/>
  <c r="P196" i="28"/>
  <c r="P195" i="28" s="1"/>
  <c r="P194" i="28" s="1"/>
  <c r="Q32" i="28"/>
  <c r="Q122" i="28"/>
  <c r="Q127" i="28"/>
  <c r="Q162" i="28"/>
  <c r="Q167" i="28"/>
  <c r="Q197" i="28"/>
  <c r="Q249" i="28"/>
  <c r="Q285" i="28"/>
  <c r="Q338" i="28"/>
  <c r="Q363" i="28"/>
  <c r="H196" i="28"/>
  <c r="H195" i="28" s="1"/>
  <c r="H194" i="28" s="1"/>
  <c r="F290" i="28"/>
  <c r="Q63" i="28"/>
  <c r="Q42" i="28"/>
  <c r="Q115" i="28"/>
  <c r="Q119" i="28"/>
  <c r="Q132" i="28"/>
  <c r="Q205" i="28"/>
  <c r="Q216" i="28"/>
  <c r="Q242" i="28"/>
  <c r="Q329" i="28"/>
  <c r="Q334" i="28"/>
  <c r="Q372" i="28"/>
  <c r="Q414" i="28"/>
  <c r="Q137" i="28"/>
  <c r="Q360" i="28"/>
  <c r="Q368" i="28"/>
  <c r="Q156" i="28"/>
  <c r="Q94" i="28"/>
  <c r="Q88" i="28"/>
  <c r="Q30" i="28"/>
  <c r="Q120" i="28"/>
  <c r="Q124" i="28"/>
  <c r="Q200" i="28"/>
  <c r="Q212" i="28"/>
  <c r="Q235" i="28"/>
  <c r="Q296" i="28"/>
  <c r="F304" i="28"/>
  <c r="Q304" i="28" s="1"/>
  <c r="Q310" i="28"/>
  <c r="Q314" i="28"/>
  <c r="Q325" i="28"/>
  <c r="Q330" i="28"/>
  <c r="Q335" i="28"/>
  <c r="Q377" i="28"/>
  <c r="Q420" i="28"/>
  <c r="Q55" i="28"/>
  <c r="G194" i="28"/>
  <c r="K152" i="28"/>
  <c r="Q152" i="28" s="1"/>
  <c r="P151" i="28"/>
  <c r="P150" i="28" s="1"/>
  <c r="J26" i="28"/>
  <c r="K269" i="28"/>
  <c r="G14" i="28"/>
  <c r="Q261" i="28"/>
  <c r="Q228" i="28"/>
  <c r="F111" i="28"/>
  <c r="Q111" i="28" s="1"/>
  <c r="Q284" i="28"/>
  <c r="Q33" i="28"/>
  <c r="F68" i="28"/>
  <c r="Q68" i="28" s="1"/>
  <c r="Q80" i="28"/>
  <c r="Q100" i="28"/>
  <c r="K85" i="28"/>
  <c r="K78" i="28" s="1"/>
  <c r="K41" i="28"/>
  <c r="Q41" i="28" s="1"/>
  <c r="Q83" i="28"/>
  <c r="Q29" i="28"/>
  <c r="Q17" i="28"/>
  <c r="Q129" i="28"/>
  <c r="Q382" i="28"/>
  <c r="Q91" i="28"/>
  <c r="K46" i="28"/>
  <c r="Q24" i="28"/>
  <c r="Q336" i="28"/>
  <c r="Q112" i="28"/>
  <c r="Q364" i="28"/>
  <c r="Q381" i="28"/>
  <c r="K201" i="28"/>
  <c r="Q201" i="28" s="1"/>
  <c r="Q376" i="28"/>
  <c r="O317" i="28"/>
  <c r="O307" i="28" s="1"/>
  <c r="O306" i="28" s="1"/>
  <c r="K166" i="28"/>
  <c r="Q166" i="28" s="1"/>
  <c r="F95" i="28"/>
  <c r="I226" i="28"/>
  <c r="I224" i="28" s="1"/>
  <c r="I223" i="28" s="1"/>
  <c r="M317" i="28"/>
  <c r="Q109" i="28"/>
  <c r="Q171" i="28"/>
  <c r="Q202" i="28"/>
  <c r="Q266" i="28"/>
  <c r="F416" i="28"/>
  <c r="Q419" i="28"/>
  <c r="Q423" i="28"/>
  <c r="K337" i="28"/>
  <c r="Q337" i="28" s="1"/>
  <c r="Q164" i="28"/>
  <c r="Q186" i="28"/>
  <c r="Q204" i="28"/>
  <c r="K290" i="28"/>
  <c r="Q313" i="28"/>
  <c r="Q355" i="28"/>
  <c r="Q408" i="28"/>
  <c r="F407" i="28"/>
  <c r="F331" i="28"/>
  <c r="Q331" i="28" s="1"/>
  <c r="K185" i="28"/>
  <c r="Q133" i="28"/>
  <c r="Q264" i="28"/>
  <c r="Q289" i="28"/>
  <c r="Q320" i="28"/>
  <c r="I317" i="28"/>
  <c r="I307" i="28" s="1"/>
  <c r="I306" i="28" s="1"/>
  <c r="F170" i="28"/>
  <c r="Q170" i="28" s="1"/>
  <c r="F161" i="28"/>
  <c r="Q161" i="28" s="1"/>
  <c r="K183" i="28"/>
  <c r="Q183" i="28" s="1"/>
  <c r="M182" i="28"/>
  <c r="K182" i="28" s="1"/>
  <c r="Q182" i="28" s="1"/>
  <c r="P268" i="28"/>
  <c r="K150" i="28"/>
  <c r="K184" i="28"/>
  <c r="Q184" i="28" s="1"/>
  <c r="Q246" i="28"/>
  <c r="F247" i="28"/>
  <c r="K247" i="28"/>
  <c r="J300" i="28"/>
  <c r="F300" i="28" s="1"/>
  <c r="Q300" i="28" s="1"/>
  <c r="K14" i="28"/>
  <c r="Q49" i="28"/>
  <c r="Q46" i="28" s="1"/>
  <c r="F82" i="28"/>
  <c r="Q93" i="28"/>
  <c r="N27" i="28"/>
  <c r="N26" i="28" s="1"/>
  <c r="N25" i="28" s="1"/>
  <c r="N433" i="28" s="1"/>
  <c r="Q116" i="28"/>
  <c r="Q128" i="28"/>
  <c r="Q175" i="28"/>
  <c r="Q165" i="28"/>
  <c r="Q413" i="28"/>
  <c r="J226" i="28"/>
  <c r="Q410" i="28"/>
  <c r="L152" i="28"/>
  <c r="L151" i="28" s="1"/>
  <c r="L150" i="28" s="1"/>
  <c r="J317" i="28"/>
  <c r="Q278" i="28"/>
  <c r="F106" i="28"/>
  <c r="Q106" i="28" s="1"/>
  <c r="L433" i="28" l="1"/>
  <c r="F196" i="28"/>
  <c r="Q107" i="28"/>
  <c r="F150" i="28"/>
  <c r="Q150" i="28" s="1"/>
  <c r="O433" i="28"/>
  <c r="Q309" i="28"/>
  <c r="F308" i="28"/>
  <c r="Q308" i="28" s="1"/>
  <c r="Q185" i="28"/>
  <c r="H433" i="28"/>
  <c r="Q244" i="28"/>
  <c r="Q318" i="28"/>
  <c r="G26" i="28"/>
  <c r="G25" i="28" s="1"/>
  <c r="F27" i="28"/>
  <c r="Q27" i="28" s="1"/>
  <c r="Q359" i="28"/>
  <c r="Q407" i="28"/>
  <c r="Q416" i="28"/>
  <c r="Q208" i="28"/>
  <c r="F151" i="28"/>
  <c r="G276" i="28"/>
  <c r="J195" i="28"/>
  <c r="F206" i="28"/>
  <c r="Q206" i="28" s="1"/>
  <c r="G317" i="28"/>
  <c r="G307" i="28" s="1"/>
  <c r="G306" i="28" s="1"/>
  <c r="G259" i="28"/>
  <c r="F259" i="28" s="1"/>
  <c r="Q259" i="28" s="1"/>
  <c r="F260" i="28"/>
  <c r="Q260" i="28" s="1"/>
  <c r="Q92" i="28"/>
  <c r="P277" i="28"/>
  <c r="P276" i="28" s="1"/>
  <c r="K280" i="28"/>
  <c r="K277" i="28" s="1"/>
  <c r="Q277" i="28" s="1"/>
  <c r="J104" i="28"/>
  <c r="F105" i="28"/>
  <c r="K104" i="28"/>
  <c r="F269" i="28"/>
  <c r="Q269" i="28" s="1"/>
  <c r="K105" i="28"/>
  <c r="F268" i="28"/>
  <c r="Q78" i="28"/>
  <c r="M25" i="28"/>
  <c r="M223" i="28"/>
  <c r="K224" i="28"/>
  <c r="Q290" i="28"/>
  <c r="Q247" i="28"/>
  <c r="K151" i="28"/>
  <c r="Q151" i="28" s="1"/>
  <c r="I433" i="28"/>
  <c r="K196" i="28"/>
  <c r="Q196" i="28" s="1"/>
  <c r="K317" i="28"/>
  <c r="M307" i="28"/>
  <c r="F276" i="28"/>
  <c r="G275" i="28"/>
  <c r="F275" i="28" s="1"/>
  <c r="G13" i="28"/>
  <c r="F14" i="28"/>
  <c r="Q14" i="28" s="1"/>
  <c r="Q85" i="28"/>
  <c r="J25" i="28"/>
  <c r="F104" i="28"/>
  <c r="J307" i="28"/>
  <c r="K25" i="28"/>
  <c r="K268" i="28"/>
  <c r="Q268" i="28" s="1"/>
  <c r="Q82" i="28"/>
  <c r="F226" i="28"/>
  <c r="Q226" i="28" s="1"/>
  <c r="J224" i="28"/>
  <c r="F25" i="28" l="1"/>
  <c r="F26" i="28"/>
  <c r="Q26" i="28" s="1"/>
  <c r="F317" i="28"/>
  <c r="Q317" i="28" s="1"/>
  <c r="J194" i="28"/>
  <c r="F194" i="28" s="1"/>
  <c r="F195" i="28"/>
  <c r="Q280" i="28"/>
  <c r="K276" i="28"/>
  <c r="Q276" i="28" s="1"/>
  <c r="P275" i="28"/>
  <c r="Q105" i="28"/>
  <c r="M219" i="28"/>
  <c r="K223" i="28"/>
  <c r="G433" i="28"/>
  <c r="F13" i="28"/>
  <c r="Q13" i="28" s="1"/>
  <c r="K307" i="28"/>
  <c r="K306" i="28" s="1"/>
  <c r="M306" i="28"/>
  <c r="Q104" i="28"/>
  <c r="J223" i="28"/>
  <c r="F224" i="28"/>
  <c r="Q224" i="28" s="1"/>
  <c r="J306" i="28"/>
  <c r="F307" i="28"/>
  <c r="Q25" i="28"/>
  <c r="K275" i="28" l="1"/>
  <c r="Q275" i="28" s="1"/>
  <c r="P433" i="28"/>
  <c r="M218" i="28"/>
  <c r="K219" i="28"/>
  <c r="Q219" i="28" s="1"/>
  <c r="F223" i="28"/>
  <c r="J433" i="28"/>
  <c r="F306" i="28"/>
  <c r="Q306" i="28" s="1"/>
  <c r="Q307" i="28"/>
  <c r="K218" i="28" l="1"/>
  <c r="Q218" i="28" s="1"/>
  <c r="M195" i="28"/>
  <c r="Q223" i="28"/>
  <c r="F433" i="28"/>
  <c r="M194" i="28" l="1"/>
  <c r="K195" i="28"/>
  <c r="Q195" i="28" s="1"/>
  <c r="K194" i="28" l="1"/>
  <c r="M433" i="28"/>
  <c r="Q194" i="28" l="1"/>
  <c r="Q433" i="28" s="1"/>
  <c r="K433" i="28"/>
</calcChain>
</file>

<file path=xl/sharedStrings.xml><?xml version="1.0" encoding="utf-8"?>
<sst xmlns="http://schemas.openxmlformats.org/spreadsheetml/2006/main" count="1724" uniqueCount="672">
  <si>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</si>
  <si>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</si>
  <si>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</si>
  <si>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</si>
  <si>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</si>
  <si>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</si>
  <si>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</si>
  <si>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</si>
  <si>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</si>
  <si>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</si>
  <si>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</si>
  <si>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</si>
  <si>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</si>
  <si>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</si>
  <si>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</si>
  <si>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</si>
  <si>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</si>
  <si>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</si>
  <si>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</si>
  <si>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</si>
  <si>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</si>
  <si>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</si>
  <si>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</si>
  <si>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</si>
  <si>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</si>
  <si>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</si>
  <si>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</si>
  <si>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</si>
  <si>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</si>
  <si>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</si>
  <si>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</si>
  <si>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</si>
  <si>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</si>
  <si>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</si>
  <si>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</si>
  <si>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</si>
  <si>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</si>
  <si>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Виконання інвестиційних проектів в рамках реалізації заходів, спрямованих на розвиток системи охорони здоров'я у сільській місцевості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</si>
  <si>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</si>
  <si>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</si>
  <si>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</si>
  <si>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</si>
  <si>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</si>
  <si>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</si>
  <si>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</si>
  <si>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</si>
  <si>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</si>
  <si>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</si>
  <si>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>Центрально-Західне міжнародне управління з питань виконання кримінальних покарань та пробації Міністерства юстиції України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</si>
  <si>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</si>
  <si>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</si>
  <si>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</si>
  <si>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для в/ч А1619 (через КЕВ м.Вінниця)</t>
  </si>
  <si>
    <t xml:space="preserve">Військова частина А1619 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</si>
  <si>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</si>
  <si>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</si>
  <si>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</si>
  <si>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</si>
  <si>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>Військова частина А1231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</si>
  <si>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</si>
  <si>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</si>
  <si>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</si>
  <si>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</si>
  <si>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>Могилів-Подільський Прикордонний загін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</si>
  <si>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</si>
  <si>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</si>
  <si>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 xml:space="preserve">Управління СБУ у Вінницькій області </t>
  </si>
  <si>
    <t xml:space="preserve">Прокуратура Вінницької області </t>
  </si>
  <si>
    <t>Служба у справах дітей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</si>
  <si>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</si>
  <si>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</si>
  <si>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</si>
  <si>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</si>
  <si>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</si>
  <si>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</si>
  <si>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</si>
  <si>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</si>
  <si>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</si>
  <si>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</si>
  <si>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</si>
  <si>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</si>
  <si>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</si>
  <si>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</si>
  <si>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Програма економічного і соціального розвитку Вінницької області на 2022 рік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</si>
  <si>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</si>
  <si>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</si>
  <si>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</si>
  <si>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</si>
  <si>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</si>
  <si>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</si>
  <si>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</si>
  <si>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</si>
  <si>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</si>
  <si>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</si>
  <si>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</si>
  <si>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</si>
  <si>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</si>
  <si>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</si>
  <si>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</si>
  <si>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</si>
  <si>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</si>
  <si>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</si>
  <si>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</si>
  <si>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</si>
  <si>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</si>
  <si>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</si>
  <si>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</si>
  <si>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</si>
  <si>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</si>
  <si>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Департамент фінансів Вінницької обласної державної  адміністрації</t>
  </si>
  <si>
    <t>Головне управління Державної податкової служби у Вінницькій області</t>
  </si>
  <si>
    <t>Головне управління Державної казначейської служби України у Вінницькому районі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</si>
  <si>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</si>
  <si>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</si>
  <si>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</si>
  <si>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</si>
  <si>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</si>
  <si>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</si>
  <si>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</si>
  <si>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</si>
  <si>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</si>
  <si>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</si>
  <si>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Державний архів обласної військової адміністрації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</si>
  <si>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</si>
  <si>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</si>
  <si>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</si>
  <si>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</si>
  <si>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</si>
  <si>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</si>
  <si>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</si>
  <si>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</si>
  <si>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</si>
  <si>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</si>
  <si>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</si>
  <si>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</si>
  <si>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</si>
  <si>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субвенція місту Вінниця на надання матеріальної допомоги для лікування онкохворої жительки міста Вінниці Чернової Олени Володимирівни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</si>
  <si>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</si>
  <si>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</si>
  <si>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</si>
  <si>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</si>
  <si>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</si>
  <si>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Субвенція з місцевого бюджету на закупівлю опорними закладами охорони здоров’я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</si>
  <si>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>Департамент  з питань оборонної роботи, цивільного захисту та взаємодії з правоохоронними органами ОДА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</si>
  <si>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</si>
  <si>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місту Вінниця на надання матеріальної допомоги на лікування онкохворої дитини Коваленка Владислава Руслановича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</si>
  <si>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</si>
  <si>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медичних установ та закладів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</si>
  <si>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</si>
  <si>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установ та закладів культури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</si>
  <si>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</si>
  <si>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</si>
  <si>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</si>
  <si>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</si>
  <si>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</si>
  <si>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</si>
  <si>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</si>
  <si>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</si>
  <si>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</si>
  <si>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</si>
  <si>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</si>
  <si>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</si>
  <si>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</si>
  <si>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 xml:space="preserve">видатків обласного бюджету на 2023 рік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</si>
  <si>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</si>
  <si>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</si>
  <si>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</si>
  <si>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</si>
  <si>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</si>
  <si>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>Реалізація інвестиційних програм і проектів за рахунок субвенції на здійснення заходів щодо соціально-економічного розвитку окремих територій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</si>
  <si>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</si>
  <si>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</si>
  <si>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 xml:space="preserve">Нерозподіленні трансферти з державного бюджету 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</si>
  <si>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</si>
  <si>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Реалізація інвестиційних програм і проектів за рахунок субвенції на реформування регіональних систем охорони здоров'я для здійснення заходів з виконання спільного з Міжнародним банком реконструкції та розвитку проекту "Поліпшення охорони здоров'я на службі у людей"</t>
  </si>
  <si>
    <t>0610</t>
  </si>
  <si>
    <t>Реалізація державних та місцевих житлових програм</t>
  </si>
  <si>
    <t>0511</t>
  </si>
  <si>
    <t>0320</t>
  </si>
  <si>
    <t>Захист населення і територій від надзвичайних ситуацій техногенного та природного характеру</t>
  </si>
  <si>
    <t>Інша діяльність</t>
  </si>
  <si>
    <t>Міжбюджетні трансферти</t>
  </si>
  <si>
    <t>Дотація з місцевого бюджету за рахунок стабілізаційної дотації з державного бюджету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</si>
  <si>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</si>
  <si>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</si>
  <si>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</si>
  <si>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</si>
  <si>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</si>
  <si>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</si>
  <si>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</si>
  <si>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</si>
  <si>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</si>
  <si>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</si>
  <si>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</si>
  <si>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</si>
  <si>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</si>
  <si>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</si>
  <si>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</si>
  <si>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</si>
  <si>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</si>
  <si>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</si>
  <si>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</si>
  <si>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</si>
  <si>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</si>
  <si>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</si>
  <si>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</si>
  <si>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</si>
  <si>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</si>
  <si>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0117600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</si>
  <si>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</si>
  <si>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</si>
  <si>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</si>
  <si>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</si>
  <si>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</si>
  <si>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</si>
  <si>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</si>
  <si>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</si>
  <si>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</si>
  <si>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</si>
  <si>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</si>
  <si>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</si>
  <si>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</si>
  <si>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</si>
  <si>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</si>
  <si>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</si>
  <si>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</si>
  <si>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</si>
  <si>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</si>
  <si>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</si>
  <si>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</si>
  <si>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</si>
  <si>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</si>
  <si>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</si>
  <si>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</si>
  <si>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</si>
  <si>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</si>
  <si>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</si>
  <si>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</si>
  <si>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</si>
  <si>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</si>
  <si>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</si>
  <si>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</si>
  <si>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</si>
  <si>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</si>
  <si>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</si>
  <si>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</si>
  <si>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</si>
  <si>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</si>
  <si>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</si>
  <si>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</si>
  <si>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</si>
  <si>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</si>
  <si>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</si>
  <si>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</si>
  <si>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</si>
  <si>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</si>
  <si>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</si>
  <si>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</si>
  <si>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</si>
  <si>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</si>
  <si>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 xml:space="preserve">Обласна програма розвитку інформаційних та інноваційних технологій в закладах освіти Вінницької області  на 2016-2020 роки.         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</si>
  <si>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</si>
  <si>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</si>
  <si>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</si>
  <si>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</si>
  <si>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</si>
  <si>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</si>
  <si>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</si>
  <si>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</si>
  <si>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</si>
  <si>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</si>
  <si>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</si>
  <si>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</si>
  <si>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</si>
  <si>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</si>
  <si>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</si>
  <si>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</si>
  <si>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</si>
  <si>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</si>
  <si>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</si>
  <si>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</si>
  <si>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</si>
  <si>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</si>
  <si>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</si>
  <si>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</si>
  <si>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</si>
  <si>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</si>
  <si>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</si>
  <si>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</si>
  <si>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</si>
  <si>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</si>
  <si>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</si>
  <si>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</si>
  <si>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</si>
  <si>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</si>
  <si>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</si>
  <si>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</si>
  <si>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</si>
  <si>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</si>
  <si>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</si>
  <si>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</si>
  <si>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</si>
  <si>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</si>
  <si>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</si>
  <si>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</si>
  <si>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</si>
  <si>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</si>
  <si>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</si>
  <si>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</si>
  <si>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</si>
  <si>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</si>
  <si>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</si>
  <si>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</si>
  <si>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</si>
  <si>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</si>
  <si>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</si>
  <si>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</si>
  <si>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</si>
  <si>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</si>
  <si>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</si>
  <si>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</si>
  <si>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</si>
  <si>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</si>
  <si>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</si>
  <si>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</si>
  <si>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</si>
  <si>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</si>
  <si>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</si>
  <si>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</si>
  <si>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</si>
  <si>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</si>
  <si>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</si>
  <si>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</si>
  <si>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</si>
  <si>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</si>
  <si>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</si>
  <si>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</si>
  <si>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</si>
  <si>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</si>
  <si>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</si>
  <si>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</si>
  <si>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</si>
  <si>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</si>
  <si>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</si>
  <si>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</si>
  <si>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</si>
  <si>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</si>
  <si>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</si>
  <si>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</si>
  <si>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</si>
  <si>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</si>
  <si>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</si>
  <si>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</si>
  <si>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</si>
  <si>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</si>
  <si>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</si>
  <si>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</si>
  <si>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</si>
  <si>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</si>
  <si>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</si>
  <si>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</si>
  <si>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</si>
  <si>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</si>
  <si>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</si>
  <si>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</si>
  <si>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</si>
  <si>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</si>
  <si>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</si>
  <si>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</si>
  <si>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</si>
  <si>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</si>
  <si>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</si>
  <si>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</si>
  <si>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</si>
  <si>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</si>
  <si>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</si>
  <si>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</si>
  <si>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</si>
  <si>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</si>
  <si>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</si>
  <si>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</si>
  <si>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</si>
  <si>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</si>
  <si>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</si>
  <si>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</si>
  <si>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</si>
  <si>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</si>
  <si>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</si>
  <si>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</si>
  <si>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</si>
  <si>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</si>
  <si>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</si>
  <si>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</si>
  <si>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</si>
  <si>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</si>
  <si>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</si>
  <si>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</si>
  <si>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</si>
  <si>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</si>
  <si>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</si>
  <si>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</si>
  <si>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</si>
  <si>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</si>
  <si>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</si>
  <si>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</si>
  <si>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</si>
  <si>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</si>
  <si>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</si>
  <si>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</si>
  <si>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</si>
  <si>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</si>
  <si>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</si>
  <si>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</si>
  <si>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</si>
  <si>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</si>
  <si>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</si>
  <si>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</si>
  <si>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</si>
  <si>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</si>
  <si>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</si>
  <si>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</si>
  <si>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</si>
  <si>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</si>
  <si>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</si>
  <si>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</si>
  <si>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</si>
  <si>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</si>
  <si>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</si>
  <si>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</si>
  <si>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</si>
  <si>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</si>
  <si>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</si>
  <si>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</si>
  <si>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</si>
  <si>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</si>
  <si>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</si>
  <si>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</si>
  <si>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</si>
  <si>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</si>
  <si>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</si>
  <si>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</si>
  <si>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</si>
  <si>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</si>
  <si>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</si>
  <si>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</si>
  <si>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</si>
  <si>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</si>
  <si>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</si>
  <si>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Забезпечення соціальними послугами стаціонарного 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</si>
  <si>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</si>
  <si>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</si>
  <si>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</si>
  <si>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</si>
  <si>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</si>
  <si>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</si>
  <si>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</si>
  <si>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</si>
  <si>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</si>
  <si>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</si>
  <si>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</si>
  <si>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</si>
  <si>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</si>
  <si>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</si>
  <si>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</si>
  <si>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</si>
  <si>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</si>
  <si>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</si>
  <si>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</si>
  <si>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</si>
  <si>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</si>
  <si>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</si>
  <si>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</si>
  <si>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</si>
  <si>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</si>
  <si>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</si>
  <si>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</si>
  <si>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</si>
  <si>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</si>
  <si>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</si>
  <si>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</si>
  <si>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</si>
  <si>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</si>
  <si>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</si>
  <si>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</si>
  <si>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</si>
  <si>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</si>
  <si>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</si>
  <si>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</si>
  <si>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</si>
  <si>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</si>
  <si>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</si>
  <si>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</si>
  <si>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</si>
  <si>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</si>
  <si>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</si>
  <si>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</si>
  <si>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</si>
  <si>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</si>
  <si>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</si>
  <si>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</si>
  <si>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</si>
  <si>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</si>
  <si>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</si>
  <si>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</si>
  <si>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</si>
  <si>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</si>
  <si>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</si>
  <si>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</si>
  <si>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</si>
  <si>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</si>
  <si>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</si>
  <si>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</si>
  <si>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</si>
  <si>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</si>
  <si>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</si>
  <si>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</si>
  <si>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</si>
  <si>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</si>
  <si>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</si>
  <si>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</si>
  <si>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</si>
  <si>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</si>
  <si>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</si>
  <si>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</si>
  <si>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</si>
  <si>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</si>
  <si>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</si>
  <si>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Інші дотації з місцевого бюджету</t>
  </si>
  <si>
    <t xml:space="preserve"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в абзаці першому пункту 1 статті 10 Закону України „Про статус ветеранів війни, гарантії їх соціального захисту”, для осіб з інвалідністю І-ІІ групи з числа учасників бойових дій на території інших держав,    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„Про статус ветеранів війни, гарантії їх соціального захисту”, та які потребують поліпшення житлових умов за рахунок відповідної субвенції з державного бюджету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</si>
  <si>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</si>
  <si>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</si>
  <si>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</si>
  <si>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</si>
  <si>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</si>
  <si>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</si>
  <si>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</si>
  <si>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</si>
  <si>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</si>
  <si>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</si>
  <si>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</si>
  <si>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</si>
  <si>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</si>
  <si>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</si>
  <si>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</si>
  <si>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</si>
  <si>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</si>
  <si>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</si>
  <si>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</si>
  <si>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</si>
  <si>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</si>
  <si>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</si>
  <si>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</si>
  <si>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</si>
  <si>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</si>
  <si>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</si>
  <si>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</si>
  <si>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</si>
  <si>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</si>
  <si>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</si>
  <si>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</si>
  <si>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</si>
  <si>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</si>
  <si>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</si>
  <si>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</si>
  <si>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</si>
  <si>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</si>
  <si>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</si>
  <si>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</si>
  <si>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</si>
  <si>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</si>
  <si>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</si>
  <si>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</si>
  <si>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</si>
  <si>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</si>
  <si>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</si>
  <si>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</si>
  <si>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</si>
  <si>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</si>
  <si>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</si>
  <si>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</si>
  <si>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</si>
  <si>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Субвенція з державного бюджету на здійснення переданих видатків у сфері освіти за рахунок коштів освітньої субвенції (на оплату праці педагогічним працівникам інклюзивно - ресурсних центрів)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</si>
  <si>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</si>
  <si>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</si>
  <si>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</si>
  <si>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</si>
  <si>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</si>
  <si>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</si>
  <si>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</si>
  <si>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</si>
  <si>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</si>
  <si>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0490      /180410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</si>
  <si>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</si>
  <si>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</si>
  <si>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</si>
  <si>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</si>
  <si>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</si>
  <si>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</si>
  <si>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</si>
  <si>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</si>
  <si>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</si>
  <si>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</si>
  <si>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</si>
  <si>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</si>
  <si>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</si>
  <si>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</si>
  <si>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</si>
  <si>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</si>
  <si>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</si>
  <si>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</si>
  <si>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</si>
  <si>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</si>
  <si>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</si>
  <si>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</si>
  <si>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 xml:space="preserve">Додаток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   
___  жовтня 2022 року № 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</si>
  <si>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</si>
  <si>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</si>
  <si>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</si>
  <si>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</si>
  <si>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</si>
  <si>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</si>
  <si>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</si>
  <si>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</si>
  <si>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</si>
  <si>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</si>
  <si>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</si>
  <si>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</si>
  <si>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</si>
  <si>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</si>
  <si>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</si>
  <si>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</si>
  <si>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</si>
  <si>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</si>
  <si>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</si>
  <si>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>УТОЧНЕНІ ПОКАЗНИКИ РОЗПОДІЛУ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</si>
  <si>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</si>
  <si>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</si>
  <si>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</si>
  <si>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</si>
  <si>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</si>
  <si>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</si>
  <si>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</si>
  <si>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</si>
  <si>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0611250</t>
  </si>
  <si>
    <t>Виконання заходів щодо придбання шкільних автобусів</t>
  </si>
  <si>
    <t>0611251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</si>
  <si>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</si>
  <si>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</si>
  <si>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</si>
  <si>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</si>
  <si>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</si>
  <si>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</si>
  <si>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</si>
  <si>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</si>
  <si>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</si>
  <si>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</si>
  <si>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</si>
  <si>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</si>
  <si>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</si>
  <si>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</si>
  <si>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</si>
  <si>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</si>
  <si>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</si>
  <si>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</si>
  <si>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</si>
  <si>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</si>
  <si>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</si>
  <si>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розслідування, розташоване у м.Хмельницький</t>
  </si>
  <si>
    <t xml:space="preserve">Заступник директора Департаменту фінансів обласної військової адміністрації                                                                                                                                          </t>
  </si>
  <si>
    <t>І. ЗУБАНЬ</t>
  </si>
  <si>
    <t>Територіальне управління Державного бюро розслідувань, розташоване у м.Хмельницький</t>
  </si>
  <si>
    <t>Додаток 2
до наказу начальника                                                                        обласної військової адміністрації
 25. 09. 2023 № 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</si>
</sst>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6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</cellStyleXfs>
  <cellXfs count="385">
    <xf numFmtId="0" fontId="0" fillId="0" borderId="0" xfId="0"/>
    <xf numFmtId="0" fontId="1" fillId="24" borderId="0" xfId="0" applyFont="1" applyFill="1"/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" fillId="24" borderId="0" xfId="0" applyNumberFormat="1" applyFont="1" applyFill="1"/>
    <xf numFmtId="0" fontId="19" fillId="24" borderId="0" xfId="0" applyFont="1" applyFill="1"/>
    <xf numFmtId="0" fontId="3" fillId="24" borderId="0" xfId="0" applyFont="1" applyFill="1"/>
    <xf numFmtId="0" fontId="31" fillId="24" borderId="0" xfId="0" applyFont="1" applyFill="1"/>
    <xf numFmtId="0" fontId="52" fillId="24" borderId="0" xfId="0" applyFont="1" applyFill="1"/>
    <xf numFmtId="0" fontId="32" fillId="24" borderId="12" xfId="0" applyFont="1" applyFill="1" applyBorder="1" applyAlignment="1">
      <alignment vertical="center" wrapText="1"/>
    </xf>
    <xf numFmtId="0" fontId="4" fillId="24" borderId="0" xfId="0" applyFont="1" applyFill="1"/>
    <xf numFmtId="0" fontId="21" fillId="24" borderId="0" xfId="0" applyFont="1" applyFill="1"/>
    <xf numFmtId="0" fontId="41" fillId="24" borderId="0" xfId="0" applyFont="1" applyFill="1"/>
    <xf numFmtId="0" fontId="1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center" wrapText="1"/>
    </xf>
    <xf numFmtId="0" fontId="1" fillId="24" borderId="11" xfId="0" applyFont="1" applyFill="1" applyBorder="1"/>
    <xf numFmtId="4" fontId="19" fillId="24" borderId="11" xfId="0" applyNumberFormat="1" applyFont="1" applyFill="1" applyBorder="1"/>
    <xf numFmtId="4" fontId="1" fillId="24" borderId="11" xfId="0" applyNumberFormat="1" applyFont="1" applyFill="1" applyBorder="1"/>
    <xf numFmtId="4" fontId="19" fillId="24" borderId="0" xfId="0" applyNumberFormat="1" applyFont="1" applyFill="1"/>
    <xf numFmtId="4" fontId="45" fillId="24" borderId="0" xfId="0" applyNumberFormat="1" applyFont="1" applyFill="1"/>
    <xf numFmtId="0" fontId="54" fillId="24" borderId="0" xfId="0" applyFont="1" applyFill="1"/>
    <xf numFmtId="4" fontId="54" fillId="24" borderId="0" xfId="0" applyNumberFormat="1" applyFont="1" applyFill="1"/>
    <xf numFmtId="0" fontId="55" fillId="24" borderId="0" xfId="0" applyFont="1" applyFill="1"/>
    <xf numFmtId="4" fontId="55" fillId="24" borderId="0" xfId="0" applyNumberFormat="1" applyFont="1" applyFill="1"/>
    <xf numFmtId="4" fontId="44" fillId="24" borderId="0" xfId="0" applyNumberFormat="1" applyFont="1" applyFill="1"/>
    <xf numFmtId="0" fontId="4" fillId="24" borderId="0" xfId="0" applyFont="1" applyFill="1" applyAlignment="1">
      <alignment horizontal="right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" fontId="39" fillId="0" borderId="11" xfId="48" applyNumberFormat="1" applyFont="1" applyBorder="1" applyAlignment="1">
      <alignment horizontal="center" vertical="center"/>
    </xf>
    <xf numFmtId="4" fontId="19" fillId="0" borderId="11" xfId="48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4" fontId="31" fillId="0" borderId="11" xfId="48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4" fontId="1" fillId="0" borderId="11" xfId="48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19" fillId="0" borderId="13" xfId="48" applyNumberFormat="1" applyFont="1" applyBorder="1" applyAlignment="1">
      <alignment horizontal="center" vertical="center"/>
    </xf>
    <xf numFmtId="4" fontId="1" fillId="0" borderId="13" xfId="48" applyNumberFormat="1" applyFont="1" applyBorder="1" applyAlignment="1">
      <alignment horizontal="center" vertical="center"/>
    </xf>
    <xf numFmtId="0" fontId="29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1" fillId="0" borderId="0" xfId="0" applyFont="1"/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7" xfId="0" applyFont="1" applyBorder="1" applyAlignment="1">
      <alignment horizontal="righ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49" fontId="29" fillId="0" borderId="1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19" fillId="0" borderId="0" xfId="0" applyFont="1"/>
    <xf numFmtId="4" fontId="3" fillId="0" borderId="11" xfId="48" applyNumberFormat="1" applyFont="1" applyBorder="1" applyAlignment="1">
      <alignment horizontal="center" vertical="center"/>
    </xf>
    <xf numFmtId="0" fontId="32" fillId="0" borderId="11" xfId="0" applyFont="1" applyBorder="1" applyAlignment="1">
      <alignment vertical="center" wrapText="1"/>
    </xf>
    <xf numFmtId="4" fontId="34" fillId="0" borderId="11" xfId="48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4" fontId="19" fillId="0" borderId="15" xfId="48" applyNumberFormat="1" applyFont="1" applyBorder="1" applyAlignment="1">
      <alignment horizontal="center" vertical="center"/>
    </xf>
    <xf numFmtId="0" fontId="29" fillId="0" borderId="11" xfId="0" applyFont="1" applyBorder="1"/>
    <xf numFmtId="0" fontId="25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5" fillId="0" borderId="14" xfId="0" applyFont="1" applyBorder="1" applyAlignment="1">
      <alignment vertical="center" wrapText="1"/>
    </xf>
    <xf numFmtId="0" fontId="30" fillId="0" borderId="11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top" wrapText="1"/>
    </xf>
    <xf numFmtId="0" fontId="25" fillId="0" borderId="17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32" fillId="0" borderId="14" xfId="0" applyFont="1" applyBorder="1" applyAlignment="1">
      <alignment vertical="center" wrapText="1"/>
    </xf>
    <xf numFmtId="0" fontId="29" fillId="0" borderId="16" xfId="0" applyFont="1" applyBorder="1" applyAlignment="1">
      <alignment vertical="top" wrapText="1"/>
    </xf>
    <xf numFmtId="4" fontId="19" fillId="0" borderId="1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9" fillId="0" borderId="0" xfId="0" applyNumberFormat="1" applyFont="1"/>
    <xf numFmtId="0" fontId="24" fillId="0" borderId="17" xfId="0" applyFont="1" applyBorder="1" applyAlignment="1">
      <alignment vertical="top" wrapText="1"/>
    </xf>
    <xf numFmtId="0" fontId="29" fillId="0" borderId="14" xfId="0" applyFont="1" applyBorder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49" fontId="29" fillId="24" borderId="13" xfId="0" applyNumberFormat="1" applyFont="1" applyFill="1" applyBorder="1" applyAlignment="1">
      <alignment horizontal="center" vertical="center" wrapText="1"/>
    </xf>
    <xf numFmtId="4" fontId="19" fillId="24" borderId="13" xfId="48" applyNumberFormat="1" applyFont="1" applyFill="1" applyBorder="1" applyAlignment="1">
      <alignment horizontal="center" vertical="center"/>
    </xf>
    <xf numFmtId="4" fontId="45" fillId="24" borderId="13" xfId="48" applyNumberFormat="1" applyFont="1" applyFill="1" applyBorder="1" applyAlignment="1">
      <alignment horizontal="center"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46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9" fontId="29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/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0" fontId="29" fillId="24" borderId="11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3" fillId="24" borderId="11" xfId="48" applyNumberFormat="1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vertical="center" wrapText="1"/>
    </xf>
    <xf numFmtId="4" fontId="39" fillId="24" borderId="11" xfId="48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0" fontId="32" fillId="24" borderId="11" xfId="0" applyFont="1" applyFill="1" applyBorder="1"/>
    <xf numFmtId="0" fontId="33" fillId="24" borderId="11" xfId="0" applyFont="1" applyFill="1" applyBorder="1" applyAlignment="1">
      <alignment vertical="center" wrapText="1"/>
    </xf>
    <xf numFmtId="4" fontId="49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" fontId="47" fillId="24" borderId="15" xfId="48" applyNumberFormat="1" applyFont="1" applyFill="1" applyBorder="1" applyAlignment="1">
      <alignment horizontal="center" vertical="center"/>
    </xf>
    <xf numFmtId="4" fontId="1" fillId="24" borderId="15" xfId="48" applyNumberFormat="1" applyFont="1" applyFill="1" applyBorder="1" applyAlignment="1">
      <alignment horizontal="center" vertical="center"/>
    </xf>
    <xf numFmtId="0" fontId="29" fillId="24" borderId="11" xfId="0" applyFont="1" applyFill="1" applyBorder="1"/>
    <xf numFmtId="49" fontId="25" fillId="24" borderId="15" xfId="0" applyNumberFormat="1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0" xfId="0" applyFont="1" applyFill="1"/>
    <xf numFmtId="0" fontId="25" fillId="24" borderId="12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wrapText="1"/>
    </xf>
    <xf numFmtId="4" fontId="50" fillId="24" borderId="11" xfId="48" applyNumberFormat="1" applyFont="1" applyFill="1" applyBorder="1" applyAlignment="1">
      <alignment horizontal="center" vertical="center"/>
    </xf>
    <xf numFmtId="4" fontId="51" fillId="24" borderId="11" xfId="48" applyNumberFormat="1" applyFont="1" applyFill="1" applyBorder="1" applyAlignment="1">
      <alignment horizontal="center" vertical="center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4" fontId="47" fillId="24" borderId="13" xfId="48" applyNumberFormat="1" applyFont="1" applyFill="1" applyBorder="1" applyAlignment="1">
      <alignment horizontal="center" vertical="center"/>
    </xf>
    <xf numFmtId="4" fontId="1" fillId="24" borderId="13" xfId="48" applyNumberFormat="1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25" fillId="24" borderId="0" xfId="0" applyFont="1" applyFill="1" applyAlignment="1">
      <alignment horizontal="left" vertical="center" wrapText="1"/>
    </xf>
    <xf numFmtId="4" fontId="48" fillId="24" borderId="11" xfId="48" applyNumberFormat="1" applyFont="1" applyFill="1" applyBorder="1" applyAlignment="1">
      <alignment horizontal="center" vertical="center"/>
    </xf>
    <xf numFmtId="49" fontId="3" fillId="24" borderId="11" xfId="0" applyNumberFormat="1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49" fontId="33" fillId="24" borderId="11" xfId="0" applyNumberFormat="1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wrapText="1"/>
    </xf>
    <xf numFmtId="0" fontId="35" fillId="24" borderId="0" xfId="0" applyFont="1" applyFill="1"/>
    <xf numFmtId="0" fontId="25" fillId="24" borderId="14" xfId="0" applyFont="1" applyFill="1" applyBorder="1" applyAlignment="1">
      <alignment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49" fontId="32" fillId="24" borderId="12" xfId="0" applyNumberFormat="1" applyFont="1" applyFill="1" applyBorder="1" applyAlignment="1">
      <alignment horizontal="center" vertical="center" wrapText="1"/>
    </xf>
    <xf numFmtId="49" fontId="32" fillId="24" borderId="11" xfId="0" applyNumberFormat="1" applyFont="1" applyFill="1" applyBorder="1" applyAlignment="1">
      <alignment horizontal="center" wrapText="1"/>
    </xf>
    <xf numFmtId="0" fontId="30" fillId="24" borderId="11" xfId="0" applyFont="1" applyFill="1" applyBorder="1" applyAlignment="1">
      <alignment horizontal="center" vertical="center" wrapText="1"/>
    </xf>
    <xf numFmtId="4" fontId="42" fillId="24" borderId="11" xfId="48" applyNumberFormat="1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vertical="top" wrapText="1"/>
    </xf>
    <xf numFmtId="0" fontId="32" fillId="24" borderId="17" xfId="0" applyFont="1" applyFill="1" applyBorder="1" applyAlignment="1">
      <alignment vertical="top" wrapText="1"/>
    </xf>
    <xf numFmtId="0" fontId="25" fillId="24" borderId="17" xfId="0" applyFont="1" applyFill="1" applyBorder="1" applyAlignment="1">
      <alignment vertical="top" wrapText="1"/>
    </xf>
    <xf numFmtId="0" fontId="25" fillId="24" borderId="18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45" fillId="24" borderId="15" xfId="48" applyNumberFormat="1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vertical="top" wrapText="1"/>
    </xf>
    <xf numFmtId="49" fontId="25" fillId="24" borderId="19" xfId="0" applyNumberFormat="1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horizontal="center" vertical="center" wrapText="1"/>
    </xf>
    <xf numFmtId="49" fontId="29" fillId="24" borderId="11" xfId="0" applyNumberFormat="1" applyFont="1" applyFill="1" applyBorder="1" applyAlignment="1">
      <alignment horizontal="center" vertical="center"/>
    </xf>
    <xf numFmtId="49" fontId="25" fillId="24" borderId="11" xfId="0" applyNumberFormat="1" applyFont="1" applyFill="1" applyBorder="1" applyAlignment="1">
      <alignment horizontal="center" vertical="center"/>
    </xf>
    <xf numFmtId="4" fontId="53" fillId="24" borderId="11" xfId="48" applyNumberFormat="1" applyFont="1" applyFill="1" applyBorder="1" applyAlignment="1">
      <alignment horizontal="center" vertical="center"/>
    </xf>
    <xf numFmtId="49" fontId="32" fillId="24" borderId="11" xfId="0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vertical="top" wrapText="1"/>
    </xf>
    <xf numFmtId="0" fontId="29" fillId="24" borderId="14" xfId="0" applyFont="1" applyFill="1" applyBorder="1" applyAlignment="1">
      <alignment vertical="center" wrapText="1"/>
    </xf>
    <xf numFmtId="0" fontId="32" fillId="24" borderId="14" xfId="0" applyFont="1" applyFill="1" applyBorder="1" applyAlignment="1">
      <alignment vertical="center" wrapText="1"/>
    </xf>
    <xf numFmtId="0" fontId="29" fillId="24" borderId="0" xfId="0" applyFont="1" applyFill="1" applyAlignment="1">
      <alignment vertical="center" wrapText="1"/>
    </xf>
    <xf numFmtId="0" fontId="29" fillId="24" borderId="16" xfId="0" applyFont="1" applyFill="1" applyBorder="1" applyAlignment="1">
      <alignment vertical="top" wrapText="1"/>
    </xf>
    <xf numFmtId="0" fontId="29" fillId="24" borderId="17" xfId="0" applyFont="1" applyFill="1" applyBorder="1" applyAlignment="1">
      <alignment vertical="top" wrapText="1"/>
    </xf>
    <xf numFmtId="0" fontId="1" fillId="24" borderId="11" xfId="0" applyFont="1" applyFill="1" applyBorder="1" applyAlignment="1">
      <alignment vertical="center" wrapText="1"/>
    </xf>
    <xf numFmtId="0" fontId="24" fillId="24" borderId="11" xfId="0" applyFont="1" applyFill="1" applyBorder="1" applyAlignment="1">
      <alignment horizontal="left" vertical="center" wrapText="1"/>
    </xf>
    <xf numFmtId="4" fontId="19" fillId="24" borderId="11" xfId="0" applyNumberFormat="1" applyFont="1" applyFill="1" applyBorder="1" applyAlignment="1">
      <alignment horizontal="center" vertical="center"/>
    </xf>
    <xf numFmtId="49" fontId="25" fillId="24" borderId="11" xfId="0" applyNumberFormat="1" applyFont="1" applyFill="1" applyBorder="1" applyAlignment="1">
      <alignment horizontal="left" vertical="center" wrapText="1"/>
    </xf>
    <xf numFmtId="4" fontId="19" fillId="24" borderId="14" xfId="48" applyNumberFormat="1" applyFont="1" applyFill="1" applyBorder="1" applyAlignment="1">
      <alignment horizontal="center" vertical="center"/>
    </xf>
    <xf numFmtId="164" fontId="47" fillId="24" borderId="11" xfId="0" applyNumberFormat="1" applyFont="1" applyFill="1" applyBorder="1" applyAlignment="1">
      <alignment vertical="center" wrapText="1"/>
    </xf>
    <xf numFmtId="0" fontId="29" fillId="24" borderId="0" xfId="0" applyFont="1" applyFill="1" applyAlignment="1">
      <alignment wrapText="1"/>
    </xf>
    <xf numFmtId="0" fontId="24" fillId="24" borderId="0" xfId="0" applyFont="1" applyFill="1"/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6" borderId="11" xfId="48" applyNumberFormat="1" applyFont="1" applyFill="1" applyBorder="1" applyAlignment="1">
      <alignment horizontal="center" vertical="center"/>
    </xf>
    <xf numFmtId="4" fontId="19" fillId="27" borderId="11" xfId="48" applyNumberFormat="1" applyFont="1" applyFill="1" applyBorder="1" applyAlignment="1">
      <alignment horizontal="center" vertical="center"/>
    </xf>
    <xf numFmtId="4" fontId="1" fillId="27" borderId="11" xfId="48" applyNumberFormat="1" applyFont="1" applyFill="1" applyBorder="1" applyAlignment="1">
      <alignment horizontal="center" vertical="center"/>
    </xf>
    <xf numFmtId="4" fontId="47" fillId="27" borderId="11" xfId="48" applyNumberFormat="1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 wrapText="1"/>
    </xf>
    <xf numFmtId="0" fontId="29" fillId="27" borderId="11" xfId="0" applyFont="1" applyFill="1" applyBorder="1" applyAlignment="1">
      <alignment vertical="center" wrapText="1"/>
    </xf>
    <xf numFmtId="4" fontId="47" fillId="26" borderId="11" xfId="48" applyNumberFormat="1" applyFont="1" applyFill="1" applyBorder="1" applyAlignment="1">
      <alignment horizontal="center" vertical="center"/>
    </xf>
    <xf numFmtId="4" fontId="1" fillId="26" borderId="11" xfId="48" applyNumberFormat="1" applyFont="1" applyFill="1" applyBorder="1" applyAlignment="1">
      <alignment horizontal="center" vertical="center"/>
    </xf>
    <xf numFmtId="4" fontId="19" fillId="28" borderId="11" xfId="48" applyNumberFormat="1" applyFont="1" applyFill="1" applyBorder="1" applyAlignment="1">
      <alignment horizontal="center" vertical="center"/>
    </xf>
    <xf numFmtId="4" fontId="48" fillId="27" borderId="11" xfId="48" applyNumberFormat="1" applyFont="1" applyFill="1" applyBorder="1" applyAlignment="1">
      <alignment horizontal="center" vertical="center"/>
    </xf>
    <xf numFmtId="4" fontId="3" fillId="27" borderId="11" xfId="48" applyNumberFormat="1" applyFont="1" applyFill="1" applyBorder="1" applyAlignment="1">
      <alignment horizontal="center" vertical="center"/>
    </xf>
    <xf numFmtId="49" fontId="25" fillId="26" borderId="11" xfId="0" applyNumberFormat="1" applyFont="1" applyFill="1" applyBorder="1" applyAlignment="1">
      <alignment horizontal="center" vertical="center" wrapText="1"/>
    </xf>
    <xf numFmtId="0" fontId="25" fillId="26" borderId="11" xfId="0" applyFont="1" applyFill="1" applyBorder="1" applyAlignment="1">
      <alignment horizontal="center" vertical="center" wrapText="1"/>
    </xf>
    <xf numFmtId="4" fontId="19" fillId="29" borderId="11" xfId="48" applyNumberFormat="1" applyFont="1" applyFill="1" applyBorder="1" applyAlignment="1">
      <alignment horizontal="center" vertical="center"/>
    </xf>
    <xf numFmtId="0" fontId="29" fillId="29" borderId="11" xfId="0" applyFont="1" applyFill="1" applyBorder="1" applyAlignment="1">
      <alignment horizontal="center" vertical="center" wrapText="1"/>
    </xf>
    <xf numFmtId="4" fontId="19" fillId="27" borderId="11" xfId="0" applyNumberFormat="1" applyFont="1" applyFill="1" applyBorder="1" applyAlignment="1">
      <alignment horizontal="center" vertical="center"/>
    </xf>
    <xf numFmtId="0" fontId="29" fillId="28" borderId="11" xfId="0" applyFont="1" applyFill="1" applyBorder="1" applyAlignment="1">
      <alignment horizontal="center" vertical="center" wrapText="1"/>
    </xf>
    <xf numFmtId="0" fontId="30" fillId="28" borderId="11" xfId="0" applyFont="1" applyFill="1" applyBorder="1" applyAlignment="1">
      <alignment horizontal="center" vertical="center" wrapText="1"/>
    </xf>
    <xf numFmtId="4" fontId="39" fillId="28" borderId="11" xfId="48" applyNumberFormat="1" applyFont="1" applyFill="1" applyBorder="1" applyAlignment="1">
      <alignment horizontal="center" vertical="center"/>
    </xf>
    <xf numFmtId="4" fontId="50" fillId="28" borderId="11" xfId="48" applyNumberFormat="1" applyFont="1" applyFill="1" applyBorder="1" applyAlignment="1">
      <alignment horizontal="center" vertical="center"/>
    </xf>
    <xf numFmtId="4" fontId="39" fillId="29" borderId="11" xfId="48" applyNumberFormat="1" applyFont="1" applyFill="1" applyBorder="1" applyAlignment="1">
      <alignment horizontal="center" vertical="center"/>
    </xf>
    <xf numFmtId="4" fontId="31" fillId="29" borderId="11" xfId="48" applyNumberFormat="1" applyFont="1" applyFill="1" applyBorder="1" applyAlignment="1">
      <alignment horizontal="center" vertical="center"/>
    </xf>
    <xf numFmtId="4" fontId="50" fillId="29" borderId="11" xfId="48" applyNumberFormat="1" applyFont="1" applyFill="1" applyBorder="1" applyAlignment="1">
      <alignment horizontal="center" vertical="center"/>
    </xf>
    <xf numFmtId="49" fontId="29" fillId="27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4" fontId="19" fillId="0" borderId="11" xfId="48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11" xfId="0" applyFont="1" applyBorder="1" applyAlignment="1">
      <alignment vertical="center"/>
    </xf>
    <xf numFmtId="4" fontId="25" fillId="0" borderId="11" xfId="0" applyNumberFormat="1" applyFont="1" applyBorder="1" applyAlignment="1">
      <alignment horizontal="center" vertical="center" wrapText="1"/>
    </xf>
    <xf numFmtId="4" fontId="31" fillId="0" borderId="11" xfId="48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2" fontId="25" fillId="0" borderId="11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/>
    </xf>
    <xf numFmtId="0" fontId="29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5" xfId="0" applyFont="1" applyBorder="1" applyAlignment="1">
      <alignment vertical="top" wrapText="1"/>
    </xf>
    <xf numFmtId="4" fontId="29" fillId="0" borderId="11" xfId="48" applyNumberFormat="1" applyFont="1" applyBorder="1" applyAlignment="1">
      <alignment horizontal="center" vertical="center"/>
    </xf>
    <xf numFmtId="4" fontId="25" fillId="0" borderId="11" xfId="48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" fontId="29" fillId="0" borderId="11" xfId="48" applyNumberFormat="1" applyFont="1" applyBorder="1" applyAlignment="1">
      <alignment horizontal="center" vertical="center" wrapText="1"/>
    </xf>
    <xf numFmtId="4" fontId="25" fillId="0" borderId="11" xfId="0" applyNumberFormat="1" applyFont="1" applyBorder="1" applyAlignment="1">
      <alignment horizontal="center" vertical="center"/>
    </xf>
    <xf numFmtId="4" fontId="29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9" fillId="0" borderId="0" xfId="0" applyFont="1"/>
    <xf numFmtId="0" fontId="24" fillId="26" borderId="11" xfId="0" applyFont="1" applyFill="1" applyBorder="1" applyAlignment="1">
      <alignment horizontal="left" vertical="center" wrapText="1"/>
    </xf>
    <xf numFmtId="4" fontId="19" fillId="26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" fontId="29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9" fillId="0" borderId="0" xfId="0" applyFont="1" applyAlignment="1">
      <alignment horizontal="right"/>
    </xf>
    <xf numFmtId="0" fontId="32" fillId="0" borderId="12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left" vertical="center" wrapText="1"/>
    </xf>
    <xf numFmtId="49" fontId="29" fillId="0" borderId="21" xfId="0" applyNumberFormat="1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9" fillId="0" borderId="14" xfId="0" applyFont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49" fontId="29" fillId="0" borderId="19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3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24" borderId="0" xfId="0" applyFont="1" applyFill="1" applyAlignment="1">
      <alignment horizontal="right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0" fontId="32" fillId="24" borderId="22" xfId="0" applyFont="1" applyFill="1" applyBorder="1" applyAlignment="1">
      <alignment horizontal="left" vertical="center" wrapText="1"/>
    </xf>
    <xf numFmtId="0" fontId="32" fillId="24" borderId="21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horizontal="center" vertical="center" wrapText="1"/>
    </xf>
    <xf numFmtId="0" fontId="30" fillId="28" borderId="19" xfId="0" applyFont="1" applyFill="1" applyBorder="1" applyAlignment="1">
      <alignment horizontal="center" vertical="center" wrapText="1"/>
    </xf>
    <xf numFmtId="0" fontId="30" fillId="28" borderId="14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top" wrapText="1"/>
    </xf>
    <xf numFmtId="0" fontId="20" fillId="24" borderId="22" xfId="0" applyFont="1" applyFill="1" applyBorder="1" applyAlignment="1">
      <alignment horizontal="center" vertical="top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/>
    </xf>
    <xf numFmtId="0" fontId="32" fillId="27" borderId="19" xfId="0" applyFont="1" applyFill="1" applyBorder="1" applyAlignment="1">
      <alignment horizontal="left" vertical="center" wrapText="1"/>
    </xf>
    <xf numFmtId="0" fontId="32" fillId="27" borderId="14" xfId="0" applyFont="1" applyFill="1" applyBorder="1" applyAlignment="1">
      <alignment horizontal="left" vertical="center" wrapText="1"/>
    </xf>
    <xf numFmtId="0" fontId="40" fillId="28" borderId="12" xfId="0" applyFont="1" applyFill="1" applyBorder="1" applyAlignment="1">
      <alignment horizontal="center" vertical="center" wrapText="1"/>
    </xf>
    <xf numFmtId="0" fontId="40" fillId="28" borderId="19" xfId="0" applyFont="1" applyFill="1" applyBorder="1" applyAlignment="1">
      <alignment horizontal="center" vertical="center" wrapText="1"/>
    </xf>
    <xf numFmtId="0" fontId="40" fillId="28" borderId="14" xfId="0" applyFont="1" applyFill="1" applyBorder="1" applyAlignment="1">
      <alignment horizontal="center" vertical="center" wrapText="1"/>
    </xf>
    <xf numFmtId="49" fontId="29" fillId="29" borderId="11" xfId="0" applyNumberFormat="1" applyFont="1" applyFill="1" applyBorder="1" applyAlignment="1">
      <alignment horizontal="center" vertical="center" wrapText="1"/>
    </xf>
    <xf numFmtId="49" fontId="29" fillId="25" borderId="11" xfId="0" applyNumberFormat="1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49" fontId="25" fillId="24" borderId="14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wrapText="1"/>
    </xf>
    <xf numFmtId="0" fontId="20" fillId="24" borderId="21" xfId="0" applyFont="1" applyFill="1" applyBorder="1" applyAlignment="1">
      <alignment horizontal="center" wrapText="1"/>
    </xf>
    <xf numFmtId="0" fontId="20" fillId="24" borderId="12" xfId="0" applyFont="1" applyFill="1" applyBorder="1" applyAlignment="1">
      <alignment horizontal="center" wrapText="1"/>
    </xf>
    <xf numFmtId="0" fontId="20" fillId="24" borderId="14" xfId="0" applyFont="1" applyFill="1" applyBorder="1" applyAlignment="1">
      <alignment horizontal="center" wrapText="1"/>
    </xf>
    <xf numFmtId="0" fontId="20" fillId="24" borderId="12" xfId="0" applyFont="1" applyFill="1" applyBorder="1" applyAlignment="1">
      <alignment horizontal="center"/>
    </xf>
    <xf numFmtId="0" fontId="20" fillId="24" borderId="14" xfId="0" applyFont="1" applyFill="1" applyBorder="1" applyAlignment="1">
      <alignment horizontal="center"/>
    </xf>
    <xf numFmtId="0" fontId="0" fillId="24" borderId="0" xfId="0" applyFill="1"/>
    <xf numFmtId="0" fontId="29" fillId="24" borderId="12" xfId="0" applyFont="1" applyFill="1" applyBorder="1" applyAlignment="1">
      <alignment horizont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49" fontId="43" fillId="24" borderId="0" xfId="0" applyNumberFormat="1" applyFont="1" applyFill="1" applyAlignment="1">
      <alignment horizontal="left" vertical="top" wrapText="1"/>
    </xf>
    <xf numFmtId="0" fontId="19" fillId="24" borderId="0" xfId="0" applyFont="1" applyFill="1" applyAlignment="1">
      <alignment horizontal="left" vertical="top" wrapText="1"/>
    </xf>
    <xf numFmtId="0" fontId="2" fillId="24" borderId="2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</cellXfs>
  <cellStyles count="61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Стиль 1" xfId="58" xr:uid="{00000000-0005-0000-0000-00003A000000}"/>
    <cellStyle name="Текст предупреждения" xfId="59" xr:uid="{00000000-0005-0000-0000-00003B000000}"/>
    <cellStyle name="Хороший" xfId="60" xr:uid="{00000000-0005-0000-0000-00003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Y457"/>
  <sheetViews>
    <sheetView showGridLines="0" tabSelected="1" topLeftCell="B1" zoomScale="80" zoomScaleNormal="80" zoomScaleSheetLayoutView="100" workbookViewId="0">
      <pane xSplit="4" ySplit="12" topLeftCell="N306" activePane="bottomRight" state="frozen"/>
      <selection activeCell="B1" sqref="B1"/>
      <selection pane="topRight" activeCell="F1" sqref="F1"/>
      <selection pane="bottomLeft" activeCell="B13" sqref="B13"/>
      <selection pane="bottomRight" activeCell="O1" sqref="O1:Q1"/>
    </sheetView>
  </sheetViews>
  <sheetFormatPr defaultColWidth="9.109375" defaultRowHeight="13.2" x14ac:dyDescent="0.25"/>
  <cols>
    <col min="1" max="1" width="3.77734375" style="58" hidden="1" customWidth="1"/>
    <col min="2" max="2" width="12.33203125" style="58" customWidth="1"/>
    <col min="3" max="3" width="8" style="58" customWidth="1"/>
    <col min="4" max="4" width="10.33203125" style="58" customWidth="1"/>
    <col min="5" max="5" width="50.6640625" style="58" bestFit="1" customWidth="1"/>
    <col min="6" max="6" width="20.77734375" style="77" customWidth="1"/>
    <col min="7" max="7" width="21" style="58" customWidth="1"/>
    <col min="8" max="8" width="18.77734375" style="58" customWidth="1"/>
    <col min="9" max="9" width="19.44140625" style="58" customWidth="1"/>
    <col min="10" max="10" width="18.33203125" style="58" customWidth="1"/>
    <col min="11" max="11" width="19.77734375" style="58" customWidth="1"/>
    <col min="12" max="12" width="18" style="58" customWidth="1"/>
    <col min="13" max="13" width="18.6640625" style="58" customWidth="1"/>
    <col min="14" max="14" width="16.6640625" style="58" customWidth="1"/>
    <col min="15" max="15" width="15.44140625" style="58" customWidth="1"/>
    <col min="16" max="16" width="20.109375" style="58" customWidth="1"/>
    <col min="17" max="17" width="20.44140625" style="77" customWidth="1"/>
    <col min="18" max="18" width="15.109375" style="58" customWidth="1"/>
    <col min="19" max="19" width="18.44140625" style="58" bestFit="1" customWidth="1"/>
    <col min="20" max="20" width="12.6640625" style="58" bestFit="1" customWidth="1"/>
    <col min="21" max="21" width="14.6640625" style="58" customWidth="1"/>
    <col min="22" max="22" width="10" style="58" bestFit="1" customWidth="1"/>
    <col min="23" max="23" width="12.6640625" style="58" bestFit="1" customWidth="1"/>
    <col min="24" max="25" width="11.6640625" style="58" bestFit="1" customWidth="1"/>
    <col min="26" max="16384" width="9.109375" style="58"/>
  </cols>
  <sheetData>
    <row r="1" spans="1:23" ht="58.5" customHeight="1" x14ac:dyDescent="0.3">
      <c r="F1" s="59"/>
      <c r="G1" s="319" t="s">
        <v>634</v>
      </c>
      <c r="H1" s="319"/>
      <c r="I1" s="319"/>
      <c r="J1" s="319"/>
      <c r="K1" s="319"/>
      <c r="L1" s="60"/>
      <c r="M1" s="60"/>
      <c r="N1" s="60"/>
      <c r="O1" s="315" t="s">
        <v>671</v>
      </c>
      <c r="P1" s="315"/>
      <c r="Q1" s="315"/>
    </row>
    <row r="2" spans="1:23" ht="23.25" hidden="1" customHeight="1" x14ac:dyDescent="0.25"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23" ht="12.75" hidden="1" customHeight="1" x14ac:dyDescent="0.25">
      <c r="F3" s="59"/>
      <c r="G3" s="60"/>
      <c r="H3" s="60"/>
      <c r="I3" s="60"/>
      <c r="J3" s="60"/>
      <c r="K3" s="60"/>
      <c r="L3" s="60"/>
      <c r="M3" s="60"/>
      <c r="N3" s="60"/>
      <c r="O3" s="315"/>
      <c r="P3" s="315"/>
      <c r="Q3" s="315"/>
    </row>
    <row r="4" spans="1:23" ht="39.75" customHeight="1" x14ac:dyDescent="0.25">
      <c r="B4" s="316" t="s">
        <v>163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</row>
    <row r="5" spans="1:23" ht="12" customHeight="1" x14ac:dyDescent="0.25">
      <c r="B5" s="320" t="s">
        <v>560</v>
      </c>
      <c r="C5" s="320"/>
      <c r="D5" s="32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3" ht="12" customHeight="1" x14ac:dyDescent="0.25">
      <c r="B6" s="321" t="s">
        <v>137</v>
      </c>
      <c r="C6" s="321"/>
      <c r="D6" s="32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23" ht="17.399999999999999" x14ac:dyDescent="0.3">
      <c r="B7" s="62"/>
      <c r="C7" s="63"/>
      <c r="D7" s="63"/>
      <c r="E7" s="63"/>
      <c r="F7" s="64"/>
      <c r="G7" s="63"/>
      <c r="H7" s="65"/>
      <c r="I7" s="63"/>
      <c r="J7" s="63"/>
      <c r="K7" s="66"/>
      <c r="L7" s="66"/>
      <c r="M7" s="67"/>
      <c r="N7" s="67"/>
      <c r="O7" s="67"/>
      <c r="P7" s="67"/>
      <c r="Q7" s="68" t="s">
        <v>8</v>
      </c>
    </row>
    <row r="8" spans="1:23" ht="21.75" customHeight="1" x14ac:dyDescent="0.25">
      <c r="A8" s="69"/>
      <c r="B8" s="313" t="s">
        <v>269</v>
      </c>
      <c r="C8" s="313" t="s">
        <v>151</v>
      </c>
      <c r="D8" s="322" t="s">
        <v>9</v>
      </c>
      <c r="E8" s="311" t="s">
        <v>270</v>
      </c>
      <c r="F8" s="308" t="s">
        <v>212</v>
      </c>
      <c r="G8" s="308"/>
      <c r="H8" s="308"/>
      <c r="I8" s="308"/>
      <c r="J8" s="308"/>
      <c r="K8" s="308" t="s">
        <v>213</v>
      </c>
      <c r="L8" s="308"/>
      <c r="M8" s="308"/>
      <c r="N8" s="308"/>
      <c r="O8" s="308"/>
      <c r="P8" s="308"/>
      <c r="Q8" s="317" t="s">
        <v>214</v>
      </c>
    </row>
    <row r="9" spans="1:23" ht="16.5" customHeight="1" x14ac:dyDescent="0.25">
      <c r="A9" s="70"/>
      <c r="B9" s="314"/>
      <c r="C9" s="314"/>
      <c r="D9" s="322"/>
      <c r="E9" s="311"/>
      <c r="F9" s="311" t="s">
        <v>152</v>
      </c>
      <c r="G9" s="309" t="s">
        <v>215</v>
      </c>
      <c r="H9" s="311" t="s">
        <v>216</v>
      </c>
      <c r="I9" s="311"/>
      <c r="J9" s="309" t="s">
        <v>217</v>
      </c>
      <c r="K9" s="311" t="s">
        <v>152</v>
      </c>
      <c r="L9" s="312" t="s">
        <v>153</v>
      </c>
      <c r="M9" s="309" t="s">
        <v>215</v>
      </c>
      <c r="N9" s="311" t="s">
        <v>216</v>
      </c>
      <c r="O9" s="311"/>
      <c r="P9" s="309" t="s">
        <v>217</v>
      </c>
      <c r="Q9" s="317"/>
    </row>
    <row r="10" spans="1:23" ht="20.25" customHeight="1" x14ac:dyDescent="0.25">
      <c r="A10" s="71"/>
      <c r="B10" s="314"/>
      <c r="C10" s="314"/>
      <c r="D10" s="322"/>
      <c r="E10" s="311"/>
      <c r="F10" s="311"/>
      <c r="G10" s="309"/>
      <c r="H10" s="311" t="s">
        <v>218</v>
      </c>
      <c r="I10" s="311" t="s">
        <v>223</v>
      </c>
      <c r="J10" s="309"/>
      <c r="K10" s="311"/>
      <c r="L10" s="323"/>
      <c r="M10" s="309"/>
      <c r="N10" s="311" t="s">
        <v>218</v>
      </c>
      <c r="O10" s="311" t="s">
        <v>223</v>
      </c>
      <c r="P10" s="309"/>
      <c r="Q10" s="317"/>
      <c r="S10" s="67"/>
      <c r="T10" s="67"/>
      <c r="U10" s="67"/>
    </row>
    <row r="11" spans="1:23" ht="25.5" customHeight="1" x14ac:dyDescent="0.25">
      <c r="B11" s="314"/>
      <c r="C11" s="314"/>
      <c r="D11" s="313"/>
      <c r="E11" s="312"/>
      <c r="F11" s="312"/>
      <c r="G11" s="310"/>
      <c r="H11" s="312"/>
      <c r="I11" s="312"/>
      <c r="J11" s="310"/>
      <c r="K11" s="312"/>
      <c r="L11" s="323"/>
      <c r="M11" s="310"/>
      <c r="N11" s="312"/>
      <c r="O11" s="312"/>
      <c r="P11" s="310"/>
      <c r="Q11" s="318"/>
    </row>
    <row r="12" spans="1:23" s="67" customFormat="1" ht="13.5" customHeight="1" x14ac:dyDescent="0.25">
      <c r="A12" s="72"/>
      <c r="B12" s="251">
        <v>1</v>
      </c>
      <c r="C12" s="251">
        <v>2</v>
      </c>
      <c r="D12" s="251">
        <v>3</v>
      </c>
      <c r="E12" s="250">
        <v>4</v>
      </c>
      <c r="F12" s="250">
        <v>5</v>
      </c>
      <c r="G12" s="250">
        <v>6</v>
      </c>
      <c r="H12" s="250">
        <v>7</v>
      </c>
      <c r="I12" s="250">
        <v>8</v>
      </c>
      <c r="J12" s="250">
        <v>9</v>
      </c>
      <c r="K12" s="250">
        <v>10</v>
      </c>
      <c r="L12" s="250">
        <v>11</v>
      </c>
      <c r="M12" s="250">
        <v>12</v>
      </c>
      <c r="N12" s="250">
        <v>13</v>
      </c>
      <c r="O12" s="250">
        <v>14</v>
      </c>
      <c r="P12" s="250">
        <v>15</v>
      </c>
      <c r="Q12" s="250">
        <v>16</v>
      </c>
    </row>
    <row r="13" spans="1:23" s="73" customFormat="1" ht="15.75" hidden="1" customHeight="1" x14ac:dyDescent="0.25">
      <c r="B13" s="74" t="s">
        <v>225</v>
      </c>
      <c r="C13" s="259" t="s">
        <v>158</v>
      </c>
      <c r="D13" s="282"/>
      <c r="E13" s="260"/>
      <c r="F13" s="53">
        <v>162242270</v>
      </c>
      <c r="G13" s="53">
        <v>162242270</v>
      </c>
      <c r="H13" s="53">
        <v>22480689</v>
      </c>
      <c r="I13" s="53">
        <v>1554560</v>
      </c>
      <c r="J13" s="53">
        <v>0</v>
      </c>
      <c r="K13" s="53">
        <v>50000000</v>
      </c>
      <c r="L13" s="53">
        <v>50000000</v>
      </c>
      <c r="M13" s="53">
        <v>0</v>
      </c>
      <c r="N13" s="53">
        <v>0</v>
      </c>
      <c r="O13" s="53">
        <v>0</v>
      </c>
      <c r="P13" s="53">
        <v>50000000</v>
      </c>
      <c r="Q13" s="53">
        <v>212242270</v>
      </c>
      <c r="S13" s="75"/>
      <c r="T13" s="75"/>
      <c r="U13" s="75"/>
    </row>
    <row r="14" spans="1:23" ht="15" hidden="1" customHeight="1" x14ac:dyDescent="0.25">
      <c r="B14" s="41" t="s">
        <v>224</v>
      </c>
      <c r="C14" s="263" t="s">
        <v>159</v>
      </c>
      <c r="D14" s="264"/>
      <c r="E14" s="265"/>
      <c r="F14" s="40">
        <v>162242270</v>
      </c>
      <c r="G14" s="42">
        <v>162242270</v>
      </c>
      <c r="H14" s="42">
        <v>22480689</v>
      </c>
      <c r="I14" s="42">
        <v>1554560</v>
      </c>
      <c r="J14" s="42">
        <v>0</v>
      </c>
      <c r="K14" s="40">
        <v>50000000</v>
      </c>
      <c r="L14" s="42">
        <v>50000000</v>
      </c>
      <c r="M14" s="42">
        <v>0</v>
      </c>
      <c r="N14" s="42">
        <v>0</v>
      </c>
      <c r="O14" s="42">
        <v>0</v>
      </c>
      <c r="P14" s="42">
        <v>50000000</v>
      </c>
      <c r="Q14" s="53">
        <v>212242270</v>
      </c>
      <c r="W14" s="76"/>
    </row>
    <row r="15" spans="1:23" ht="14.25" hidden="1" customHeight="1" x14ac:dyDescent="0.25">
      <c r="A15" s="77"/>
      <c r="B15" s="256" t="s">
        <v>206</v>
      </c>
      <c r="C15" s="256" t="s">
        <v>274</v>
      </c>
      <c r="D15" s="259" t="s">
        <v>275</v>
      </c>
      <c r="E15" s="260"/>
      <c r="F15" s="40">
        <v>38942270</v>
      </c>
      <c r="G15" s="47">
        <v>38942270</v>
      </c>
      <c r="H15" s="40">
        <v>22480689</v>
      </c>
      <c r="I15" s="40">
        <v>1554560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53">
        <v>38942270</v>
      </c>
    </row>
    <row r="16" spans="1:23" ht="55.2" hidden="1" x14ac:dyDescent="0.25">
      <c r="B16" s="44" t="s">
        <v>331</v>
      </c>
      <c r="C16" s="45" t="s">
        <v>332</v>
      </c>
      <c r="D16" s="44" t="s">
        <v>494</v>
      </c>
      <c r="E16" s="56" t="s">
        <v>342</v>
      </c>
      <c r="F16" s="40">
        <v>32247550</v>
      </c>
      <c r="G16" s="47">
        <v>32247550</v>
      </c>
      <c r="H16" s="44">
        <v>22480689</v>
      </c>
      <c r="I16" s="45">
        <v>1554560</v>
      </c>
      <c r="J16" s="44">
        <v>0</v>
      </c>
      <c r="K16" s="56">
        <v>0</v>
      </c>
      <c r="L16" s="40">
        <v>0</v>
      </c>
      <c r="M16" s="47">
        <v>0</v>
      </c>
      <c r="N16" s="44">
        <v>0</v>
      </c>
      <c r="O16" s="45">
        <v>0</v>
      </c>
      <c r="P16" s="44">
        <v>0</v>
      </c>
      <c r="Q16" s="53">
        <v>32247550</v>
      </c>
    </row>
    <row r="17" spans="1:25" ht="22.5" hidden="1" customHeight="1" x14ac:dyDescent="0.25">
      <c r="B17" s="44" t="s">
        <v>340</v>
      </c>
      <c r="C17" s="45" t="s">
        <v>296</v>
      </c>
      <c r="D17" s="44" t="s">
        <v>341</v>
      </c>
      <c r="E17" s="56" t="s">
        <v>343</v>
      </c>
      <c r="F17" s="40">
        <v>6694720</v>
      </c>
      <c r="G17" s="47">
        <v>6694720</v>
      </c>
      <c r="H17" s="47">
        <v>0</v>
      </c>
      <c r="I17" s="47">
        <v>0</v>
      </c>
      <c r="J17" s="47">
        <v>0</v>
      </c>
      <c r="K17" s="40">
        <v>0</v>
      </c>
      <c r="L17" s="47">
        <v>0</v>
      </c>
      <c r="M17" s="47">
        <v>0</v>
      </c>
      <c r="N17" s="47">
        <v>0</v>
      </c>
      <c r="O17" s="47">
        <v>0</v>
      </c>
      <c r="P17" s="40">
        <v>0</v>
      </c>
      <c r="Q17" s="53">
        <v>6694720</v>
      </c>
      <c r="S17" s="76"/>
      <c r="W17" s="76"/>
      <c r="X17" s="76"/>
      <c r="Y17" s="76"/>
    </row>
    <row r="18" spans="1:25" ht="17.25" hidden="1" customHeight="1" x14ac:dyDescent="0.25">
      <c r="A18" s="77"/>
      <c r="B18" s="256" t="s">
        <v>207</v>
      </c>
      <c r="C18" s="256" t="s">
        <v>239</v>
      </c>
      <c r="D18" s="289" t="s">
        <v>240</v>
      </c>
      <c r="E18" s="290"/>
      <c r="F18" s="40">
        <v>14000000</v>
      </c>
      <c r="G18" s="47">
        <v>14000000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53">
        <v>14000000</v>
      </c>
    </row>
    <row r="19" spans="1:25" ht="13.8" hidden="1" x14ac:dyDescent="0.25">
      <c r="B19" s="44" t="s">
        <v>609</v>
      </c>
      <c r="C19" s="45">
        <v>3240</v>
      </c>
      <c r="D19" s="44"/>
      <c r="E19" s="56" t="s">
        <v>333</v>
      </c>
      <c r="F19" s="40">
        <v>14000000</v>
      </c>
      <c r="G19" s="47">
        <v>14000000</v>
      </c>
      <c r="H19" s="44">
        <v>0</v>
      </c>
      <c r="I19" s="45">
        <v>0</v>
      </c>
      <c r="J19" s="44">
        <v>0</v>
      </c>
      <c r="K19" s="56">
        <v>0</v>
      </c>
      <c r="L19" s="40">
        <v>0</v>
      </c>
      <c r="M19" s="47">
        <v>0</v>
      </c>
      <c r="N19" s="44">
        <v>0</v>
      </c>
      <c r="O19" s="44">
        <v>0</v>
      </c>
      <c r="P19" s="45">
        <v>0</v>
      </c>
      <c r="Q19" s="53">
        <v>14000000</v>
      </c>
    </row>
    <row r="20" spans="1:25" ht="27.6" hidden="1" x14ac:dyDescent="0.25">
      <c r="B20" s="44" t="s">
        <v>610</v>
      </c>
      <c r="C20" s="45">
        <v>3242</v>
      </c>
      <c r="D20" s="44" t="s">
        <v>612</v>
      </c>
      <c r="E20" s="56" t="s">
        <v>611</v>
      </c>
      <c r="F20" s="40">
        <v>14000000</v>
      </c>
      <c r="G20" s="47">
        <v>14000000</v>
      </c>
      <c r="H20" s="44">
        <v>0</v>
      </c>
      <c r="I20" s="45">
        <v>0</v>
      </c>
      <c r="J20" s="44">
        <v>0</v>
      </c>
      <c r="K20" s="56">
        <v>0</v>
      </c>
      <c r="L20" s="40">
        <v>0</v>
      </c>
      <c r="M20" s="47">
        <v>0</v>
      </c>
      <c r="N20" s="44">
        <v>0</v>
      </c>
      <c r="O20" s="44">
        <v>0</v>
      </c>
      <c r="P20" s="45">
        <v>0</v>
      </c>
      <c r="Q20" s="53">
        <v>14000000</v>
      </c>
      <c r="S20" s="76"/>
    </row>
    <row r="21" spans="1:25" ht="32.4" hidden="1" customHeight="1" x14ac:dyDescent="0.25">
      <c r="A21" s="77"/>
      <c r="B21" s="44" t="s">
        <v>665</v>
      </c>
      <c r="C21" s="45" t="s">
        <v>666</v>
      </c>
      <c r="D21" s="44">
        <v>490</v>
      </c>
      <c r="E21" s="56" t="s">
        <v>285</v>
      </c>
      <c r="F21" s="40">
        <v>0</v>
      </c>
      <c r="G21" s="47">
        <v>0</v>
      </c>
      <c r="H21" s="40">
        <v>0</v>
      </c>
      <c r="I21" s="40">
        <v>0</v>
      </c>
      <c r="J21" s="40">
        <v>0</v>
      </c>
      <c r="K21" s="40">
        <v>50000000</v>
      </c>
      <c r="L21" s="47">
        <v>50000000</v>
      </c>
      <c r="M21" s="47">
        <v>0</v>
      </c>
      <c r="N21" s="47">
        <v>0</v>
      </c>
      <c r="O21" s="47">
        <v>0</v>
      </c>
      <c r="P21" s="40">
        <v>50000000</v>
      </c>
      <c r="Q21" s="53">
        <v>50000000</v>
      </c>
    </row>
    <row r="22" spans="1:25" ht="32.4" hidden="1" customHeight="1" x14ac:dyDescent="0.25">
      <c r="B22" s="44" t="s">
        <v>563</v>
      </c>
      <c r="C22" s="45">
        <v>7680</v>
      </c>
      <c r="D22" s="44" t="s">
        <v>338</v>
      </c>
      <c r="E22" s="56" t="s">
        <v>564</v>
      </c>
      <c r="F22" s="40">
        <v>1650000</v>
      </c>
      <c r="G22" s="47">
        <v>1650000</v>
      </c>
      <c r="H22" s="44">
        <v>0</v>
      </c>
      <c r="I22" s="45">
        <v>0</v>
      </c>
      <c r="J22" s="44">
        <v>0</v>
      </c>
      <c r="K22" s="56">
        <v>0</v>
      </c>
      <c r="L22" s="40">
        <v>0</v>
      </c>
      <c r="M22" s="47">
        <v>0</v>
      </c>
      <c r="N22" s="44">
        <v>0</v>
      </c>
      <c r="O22" s="44">
        <v>0</v>
      </c>
      <c r="P22" s="45">
        <v>0</v>
      </c>
      <c r="Q22" s="53">
        <v>1650000</v>
      </c>
      <c r="S22" s="76"/>
    </row>
    <row r="23" spans="1:25" ht="13.8" hidden="1" x14ac:dyDescent="0.25">
      <c r="B23" s="44" t="s">
        <v>339</v>
      </c>
      <c r="C23" s="45" t="s">
        <v>334</v>
      </c>
      <c r="D23" s="44"/>
      <c r="E23" s="56" t="s">
        <v>337</v>
      </c>
      <c r="F23" s="40">
        <v>107650000</v>
      </c>
      <c r="G23" s="47">
        <v>107650000</v>
      </c>
      <c r="H23" s="44">
        <v>0</v>
      </c>
      <c r="I23" s="45">
        <v>0</v>
      </c>
      <c r="J23" s="44">
        <v>0</v>
      </c>
      <c r="K23" s="56">
        <v>0</v>
      </c>
      <c r="L23" s="40">
        <v>0</v>
      </c>
      <c r="M23" s="47">
        <v>0</v>
      </c>
      <c r="N23" s="44">
        <v>0</v>
      </c>
      <c r="O23" s="44">
        <v>0</v>
      </c>
      <c r="P23" s="45">
        <v>0</v>
      </c>
      <c r="Q23" s="40">
        <v>107650000</v>
      </c>
    </row>
    <row r="24" spans="1:25" ht="13.8" hidden="1" x14ac:dyDescent="0.25">
      <c r="B24" s="44" t="s">
        <v>336</v>
      </c>
      <c r="C24" s="45" t="s">
        <v>335</v>
      </c>
      <c r="D24" s="44" t="s">
        <v>474</v>
      </c>
      <c r="E24" s="56" t="s">
        <v>261</v>
      </c>
      <c r="F24" s="40">
        <v>107650000</v>
      </c>
      <c r="G24" s="47">
        <v>107650000</v>
      </c>
      <c r="H24" s="44">
        <v>0</v>
      </c>
      <c r="I24" s="45">
        <v>0</v>
      </c>
      <c r="J24" s="44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107650000</v>
      </c>
    </row>
    <row r="25" spans="1:25" ht="14.25" hidden="1" customHeight="1" x14ac:dyDescent="0.25">
      <c r="A25" s="77"/>
      <c r="B25" s="256" t="s">
        <v>347</v>
      </c>
      <c r="C25" s="259" t="s">
        <v>74</v>
      </c>
      <c r="D25" s="282"/>
      <c r="E25" s="260"/>
      <c r="F25" s="40">
        <v>1559144886.3200002</v>
      </c>
      <c r="G25" s="40">
        <v>1559144886.3200002</v>
      </c>
      <c r="H25" s="40">
        <v>678537836</v>
      </c>
      <c r="I25" s="40">
        <v>93773301.109999985</v>
      </c>
      <c r="J25" s="40">
        <v>0</v>
      </c>
      <c r="K25" s="40">
        <v>203603523</v>
      </c>
      <c r="L25" s="40">
        <v>60754003</v>
      </c>
      <c r="M25" s="40">
        <v>133229820</v>
      </c>
      <c r="N25" s="40">
        <v>12407069</v>
      </c>
      <c r="O25" s="40">
        <v>3242152</v>
      </c>
      <c r="P25" s="40">
        <v>70373703</v>
      </c>
      <c r="Q25" s="39">
        <v>1762748409.3200002</v>
      </c>
    </row>
    <row r="26" spans="1:25" ht="15" hidden="1" customHeight="1" x14ac:dyDescent="0.25">
      <c r="A26" s="77"/>
      <c r="B26" s="41" t="s">
        <v>348</v>
      </c>
      <c r="C26" s="263" t="s">
        <v>74</v>
      </c>
      <c r="D26" s="264"/>
      <c r="E26" s="265"/>
      <c r="F26" s="42">
        <v>1559144886.3200002</v>
      </c>
      <c r="G26" s="42">
        <v>1559144886.3200002</v>
      </c>
      <c r="H26" s="42">
        <v>678537836</v>
      </c>
      <c r="I26" s="42">
        <v>93773301.109999985</v>
      </c>
      <c r="J26" s="42">
        <v>0</v>
      </c>
      <c r="K26" s="40">
        <v>203603523</v>
      </c>
      <c r="L26" s="42">
        <v>60754003</v>
      </c>
      <c r="M26" s="42">
        <v>133229820</v>
      </c>
      <c r="N26" s="80">
        <v>12407069</v>
      </c>
      <c r="O26" s="42">
        <v>3242152</v>
      </c>
      <c r="P26" s="42">
        <v>70373703</v>
      </c>
      <c r="Q26" s="39">
        <v>1762748409.3200002</v>
      </c>
    </row>
    <row r="27" spans="1:25" ht="13.8" hidden="1" x14ac:dyDescent="0.25">
      <c r="A27" s="77"/>
      <c r="B27" s="256" t="s">
        <v>402</v>
      </c>
      <c r="C27" s="43">
        <v>1000</v>
      </c>
      <c r="D27" s="259" t="s">
        <v>226</v>
      </c>
      <c r="E27" s="260"/>
      <c r="F27" s="40">
        <v>1258037982.3200002</v>
      </c>
      <c r="G27" s="40">
        <v>1258037982.3200002</v>
      </c>
      <c r="H27" s="40">
        <v>553183310</v>
      </c>
      <c r="I27" s="40">
        <v>85583419.109999985</v>
      </c>
      <c r="J27" s="40">
        <v>0</v>
      </c>
      <c r="K27" s="40">
        <v>199076373</v>
      </c>
      <c r="L27" s="40">
        <v>57459853</v>
      </c>
      <c r="M27" s="40">
        <v>132240720</v>
      </c>
      <c r="N27" s="40">
        <v>12299069</v>
      </c>
      <c r="O27" s="40">
        <v>3229802</v>
      </c>
      <c r="P27" s="40">
        <v>66835653</v>
      </c>
      <c r="Q27" s="40">
        <v>1457114355.3200002</v>
      </c>
    </row>
    <row r="28" spans="1:25" ht="13.8" hidden="1" x14ac:dyDescent="0.25">
      <c r="A28" s="77"/>
      <c r="B28" s="256"/>
      <c r="C28" s="43"/>
      <c r="D28" s="252"/>
      <c r="E28" s="253"/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</row>
    <row r="29" spans="1:25" ht="27.6" hidden="1" x14ac:dyDescent="0.25">
      <c r="A29" s="77"/>
      <c r="B29" s="256" t="s">
        <v>368</v>
      </c>
      <c r="C29" s="43">
        <v>1020</v>
      </c>
      <c r="D29" s="256"/>
      <c r="E29" s="55" t="s">
        <v>369</v>
      </c>
      <c r="F29" s="40">
        <v>177427361.44</v>
      </c>
      <c r="G29" s="47">
        <v>177427361.44</v>
      </c>
      <c r="H29" s="47">
        <v>86256563</v>
      </c>
      <c r="I29" s="47">
        <v>33805133.439999998</v>
      </c>
      <c r="J29" s="47">
        <v>0</v>
      </c>
      <c r="K29" s="40">
        <v>1332518</v>
      </c>
      <c r="L29" s="47">
        <v>818518</v>
      </c>
      <c r="M29" s="47">
        <v>514000</v>
      </c>
      <c r="N29" s="47">
        <v>0</v>
      </c>
      <c r="O29" s="47">
        <v>0</v>
      </c>
      <c r="P29" s="47">
        <v>818518</v>
      </c>
      <c r="Q29" s="40">
        <v>178759879.44</v>
      </c>
    </row>
    <row r="30" spans="1:25" ht="27.6" hidden="1" x14ac:dyDescent="0.25">
      <c r="A30" s="77"/>
      <c r="B30" s="44" t="s">
        <v>370</v>
      </c>
      <c r="C30" s="45">
        <v>1021</v>
      </c>
      <c r="D30" s="44" t="s">
        <v>371</v>
      </c>
      <c r="E30" s="56" t="s">
        <v>318</v>
      </c>
      <c r="F30" s="40">
        <v>0</v>
      </c>
      <c r="G30" s="47">
        <v>0</v>
      </c>
      <c r="H30" s="47">
        <v>0</v>
      </c>
      <c r="I30" s="47">
        <v>0</v>
      </c>
      <c r="J30" s="47">
        <v>0</v>
      </c>
      <c r="K30" s="40">
        <v>21000</v>
      </c>
      <c r="L30" s="47">
        <v>0</v>
      </c>
      <c r="M30" s="47">
        <v>21000</v>
      </c>
      <c r="N30" s="47">
        <v>0</v>
      </c>
      <c r="O30" s="47">
        <v>0</v>
      </c>
      <c r="P30" s="47">
        <v>0</v>
      </c>
      <c r="Q30" s="40">
        <v>21000</v>
      </c>
    </row>
    <row r="31" spans="1:25" ht="55.2" hidden="1" x14ac:dyDescent="0.25">
      <c r="A31" s="77"/>
      <c r="B31" s="44" t="s">
        <v>373</v>
      </c>
      <c r="C31" s="45">
        <v>1022</v>
      </c>
      <c r="D31" s="44" t="s">
        <v>469</v>
      </c>
      <c r="E31" s="56" t="s">
        <v>319</v>
      </c>
      <c r="F31" s="40">
        <v>101459293.94999999</v>
      </c>
      <c r="G31" s="47">
        <v>101459293.94999999</v>
      </c>
      <c r="H31" s="47">
        <v>49664420.079999998</v>
      </c>
      <c r="I31" s="47">
        <v>19963957.280000001</v>
      </c>
      <c r="J31" s="47">
        <v>0</v>
      </c>
      <c r="K31" s="40">
        <v>813518</v>
      </c>
      <c r="L31" s="47">
        <v>728518</v>
      </c>
      <c r="M31" s="47">
        <v>85000</v>
      </c>
      <c r="N31" s="47">
        <v>0</v>
      </c>
      <c r="O31" s="47">
        <v>0</v>
      </c>
      <c r="P31" s="47">
        <v>728518</v>
      </c>
      <c r="Q31" s="40">
        <v>102272811.94999999</v>
      </c>
    </row>
    <row r="32" spans="1:25" ht="41.4" hidden="1" x14ac:dyDescent="0.25">
      <c r="A32" s="77"/>
      <c r="B32" s="44" t="s">
        <v>375</v>
      </c>
      <c r="C32" s="45">
        <v>1023</v>
      </c>
      <c r="D32" s="44" t="s">
        <v>469</v>
      </c>
      <c r="E32" s="56" t="s">
        <v>320</v>
      </c>
      <c r="F32" s="40">
        <v>54664581.240000002</v>
      </c>
      <c r="G32" s="47">
        <v>54664581.240000002</v>
      </c>
      <c r="H32" s="47">
        <v>24514300</v>
      </c>
      <c r="I32" s="47">
        <v>10902321.24</v>
      </c>
      <c r="J32" s="47">
        <v>0</v>
      </c>
      <c r="K32" s="40">
        <v>490000</v>
      </c>
      <c r="L32" s="47">
        <v>90000</v>
      </c>
      <c r="M32" s="47">
        <v>400000</v>
      </c>
      <c r="N32" s="47">
        <v>0</v>
      </c>
      <c r="O32" s="47">
        <v>0</v>
      </c>
      <c r="P32" s="47">
        <v>90000</v>
      </c>
      <c r="Q32" s="40">
        <v>55154581.240000002</v>
      </c>
    </row>
    <row r="33" spans="1:17" ht="85.5" hidden="1" customHeight="1" x14ac:dyDescent="0.25">
      <c r="A33" s="77"/>
      <c r="B33" s="44" t="s">
        <v>377</v>
      </c>
      <c r="C33" s="45">
        <v>1025</v>
      </c>
      <c r="D33" s="44" t="s">
        <v>467</v>
      </c>
      <c r="E33" s="56" t="s">
        <v>325</v>
      </c>
      <c r="F33" s="40">
        <v>21303486.25</v>
      </c>
      <c r="G33" s="47">
        <v>21303486.25</v>
      </c>
      <c r="H33" s="47">
        <v>12077842.92</v>
      </c>
      <c r="I33" s="47">
        <v>2938854.9200000004</v>
      </c>
      <c r="J33" s="47">
        <v>0</v>
      </c>
      <c r="K33" s="40">
        <v>8000</v>
      </c>
      <c r="L33" s="47">
        <v>0</v>
      </c>
      <c r="M33" s="47">
        <v>8000</v>
      </c>
      <c r="N33" s="47">
        <v>0</v>
      </c>
      <c r="O33" s="47">
        <v>0</v>
      </c>
      <c r="P33" s="47">
        <v>0</v>
      </c>
      <c r="Q33" s="40">
        <v>21311486.25</v>
      </c>
    </row>
    <row r="34" spans="1:17" ht="42.75" hidden="1" customHeight="1" x14ac:dyDescent="0.25">
      <c r="A34" s="77"/>
      <c r="B34" s="256" t="s">
        <v>466</v>
      </c>
      <c r="C34" s="43">
        <v>1030</v>
      </c>
      <c r="D34" s="256"/>
      <c r="E34" s="55" t="s">
        <v>379</v>
      </c>
      <c r="F34" s="40">
        <v>190894360</v>
      </c>
      <c r="G34" s="47">
        <v>190894360</v>
      </c>
      <c r="H34" s="47">
        <v>156419400</v>
      </c>
      <c r="I34" s="47">
        <v>0</v>
      </c>
      <c r="J34" s="47">
        <v>0</v>
      </c>
      <c r="K34" s="40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0">
        <v>190894360</v>
      </c>
    </row>
    <row r="35" spans="1:17" ht="47.25" hidden="1" customHeight="1" x14ac:dyDescent="0.25">
      <c r="A35" s="77"/>
      <c r="B35" s="44" t="s">
        <v>380</v>
      </c>
      <c r="C35" s="45">
        <v>1031</v>
      </c>
      <c r="D35" s="44" t="s">
        <v>371</v>
      </c>
      <c r="E35" s="56" t="s">
        <v>321</v>
      </c>
      <c r="F35" s="40">
        <v>0</v>
      </c>
      <c r="G35" s="47">
        <v>0</v>
      </c>
      <c r="H35" s="47">
        <v>0</v>
      </c>
      <c r="I35" s="47">
        <v>0</v>
      </c>
      <c r="J35" s="47">
        <v>0</v>
      </c>
      <c r="K35" s="40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0">
        <v>0</v>
      </c>
    </row>
    <row r="36" spans="1:17" ht="80.25" hidden="1" customHeight="1" x14ac:dyDescent="0.25">
      <c r="A36" s="77"/>
      <c r="B36" s="44" t="s">
        <v>381</v>
      </c>
      <c r="C36" s="45">
        <v>1032</v>
      </c>
      <c r="D36" s="44" t="s">
        <v>469</v>
      </c>
      <c r="E36" s="56" t="s">
        <v>322</v>
      </c>
      <c r="F36" s="40">
        <v>129078755.43000001</v>
      </c>
      <c r="G36" s="47">
        <v>129078755.43000001</v>
      </c>
      <c r="H36" s="47">
        <v>105743876.64</v>
      </c>
      <c r="I36" s="47">
        <v>0</v>
      </c>
      <c r="J36" s="47">
        <v>0</v>
      </c>
      <c r="K36" s="40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0">
        <v>129078755.43000001</v>
      </c>
    </row>
    <row r="37" spans="1:17" ht="51" hidden="1" customHeight="1" x14ac:dyDescent="0.25">
      <c r="A37" s="77"/>
      <c r="B37" s="44" t="s">
        <v>382</v>
      </c>
      <c r="C37" s="45">
        <v>1033</v>
      </c>
      <c r="D37" s="44" t="s">
        <v>469</v>
      </c>
      <c r="E37" s="56" t="s">
        <v>323</v>
      </c>
      <c r="F37" s="40">
        <v>48393400</v>
      </c>
      <c r="G37" s="47">
        <v>48393400</v>
      </c>
      <c r="H37" s="47">
        <v>39670450</v>
      </c>
      <c r="I37" s="47">
        <v>0</v>
      </c>
      <c r="J37" s="47">
        <v>0</v>
      </c>
      <c r="K37" s="40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0">
        <v>48393400</v>
      </c>
    </row>
    <row r="38" spans="1:17" ht="75.75" hidden="1" customHeight="1" x14ac:dyDescent="0.25">
      <c r="A38" s="77"/>
      <c r="B38" s="44" t="s">
        <v>383</v>
      </c>
      <c r="C38" s="45">
        <v>1035</v>
      </c>
      <c r="D38" s="44" t="s">
        <v>469</v>
      </c>
      <c r="E38" s="56" t="s">
        <v>324</v>
      </c>
      <c r="F38" s="40">
        <v>13422204.57</v>
      </c>
      <c r="G38" s="47">
        <v>13422204.57</v>
      </c>
      <c r="H38" s="47">
        <v>11005073.359999999</v>
      </c>
      <c r="I38" s="47">
        <v>0</v>
      </c>
      <c r="J38" s="47">
        <v>0</v>
      </c>
      <c r="K38" s="40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0">
        <v>13422204.57</v>
      </c>
    </row>
    <row r="39" spans="1:17" ht="63.75" hidden="1" customHeight="1" x14ac:dyDescent="0.25">
      <c r="A39" s="77"/>
      <c r="B39" s="44" t="s">
        <v>555</v>
      </c>
      <c r="C39" s="45">
        <v>1043</v>
      </c>
      <c r="D39" s="44" t="s">
        <v>469</v>
      </c>
      <c r="E39" s="56" t="s">
        <v>376</v>
      </c>
      <c r="F39" s="44">
        <v>0</v>
      </c>
      <c r="G39" s="45">
        <v>0</v>
      </c>
      <c r="H39" s="44">
        <v>0</v>
      </c>
      <c r="I39" s="56">
        <v>0</v>
      </c>
      <c r="J39" s="44">
        <v>0</v>
      </c>
      <c r="K39" s="45">
        <v>0</v>
      </c>
      <c r="L39" s="44">
        <v>0</v>
      </c>
      <c r="M39" s="56">
        <v>0</v>
      </c>
      <c r="N39" s="44">
        <v>0</v>
      </c>
      <c r="O39" s="45">
        <v>0</v>
      </c>
      <c r="P39" s="44">
        <v>0</v>
      </c>
      <c r="Q39" s="40">
        <v>0</v>
      </c>
    </row>
    <row r="40" spans="1:17" ht="63.75" hidden="1" customHeight="1" x14ac:dyDescent="0.25">
      <c r="A40" s="77"/>
      <c r="B40" s="256" t="s">
        <v>351</v>
      </c>
      <c r="C40" s="43">
        <v>1070</v>
      </c>
      <c r="D40" s="43" t="s">
        <v>468</v>
      </c>
      <c r="E40" s="81" t="s">
        <v>384</v>
      </c>
      <c r="F40" s="40">
        <v>34233806</v>
      </c>
      <c r="G40" s="47">
        <v>34233806</v>
      </c>
      <c r="H40" s="47">
        <v>25021741</v>
      </c>
      <c r="I40" s="47">
        <v>2470450</v>
      </c>
      <c r="J40" s="47">
        <v>0</v>
      </c>
      <c r="K40" s="40">
        <v>79000</v>
      </c>
      <c r="L40" s="47">
        <v>0</v>
      </c>
      <c r="M40" s="47">
        <v>79000</v>
      </c>
      <c r="N40" s="47">
        <v>0</v>
      </c>
      <c r="O40" s="47">
        <v>8000</v>
      </c>
      <c r="P40" s="47">
        <v>0</v>
      </c>
      <c r="Q40" s="40">
        <v>34312806</v>
      </c>
    </row>
    <row r="41" spans="1:17" ht="144" hidden="1" customHeight="1" x14ac:dyDescent="0.25">
      <c r="A41" s="77"/>
      <c r="B41" s="44" t="s">
        <v>76</v>
      </c>
      <c r="C41" s="45">
        <v>1060</v>
      </c>
      <c r="D41" s="44" t="s">
        <v>371</v>
      </c>
      <c r="E41" s="56" t="s">
        <v>106</v>
      </c>
      <c r="F41" s="44">
        <v>0</v>
      </c>
      <c r="G41" s="45">
        <v>0</v>
      </c>
      <c r="H41" s="44">
        <v>0</v>
      </c>
      <c r="I41" s="56">
        <v>0</v>
      </c>
      <c r="J41" s="44">
        <v>0</v>
      </c>
      <c r="K41" s="45">
        <v>0</v>
      </c>
      <c r="L41" s="44">
        <v>0</v>
      </c>
      <c r="M41" s="56">
        <v>0</v>
      </c>
      <c r="N41" s="44">
        <v>0</v>
      </c>
      <c r="O41" s="45">
        <v>0</v>
      </c>
      <c r="P41" s="44">
        <v>0</v>
      </c>
      <c r="Q41" s="40">
        <v>0</v>
      </c>
    </row>
    <row r="42" spans="1:17" ht="63.75" hidden="1" customHeight="1" x14ac:dyDescent="0.25">
      <c r="A42" s="77"/>
      <c r="B42" s="44" t="s">
        <v>107</v>
      </c>
      <c r="C42" s="45">
        <v>1062</v>
      </c>
      <c r="D42" s="44" t="s">
        <v>469</v>
      </c>
      <c r="E42" s="56" t="s">
        <v>113</v>
      </c>
      <c r="F42" s="44">
        <v>0</v>
      </c>
      <c r="G42" s="45">
        <v>0</v>
      </c>
      <c r="H42" s="44">
        <v>0</v>
      </c>
      <c r="I42" s="56">
        <v>0</v>
      </c>
      <c r="J42" s="44">
        <v>0</v>
      </c>
      <c r="K42" s="45">
        <v>0</v>
      </c>
      <c r="L42" s="44">
        <v>0</v>
      </c>
      <c r="M42" s="56">
        <v>0</v>
      </c>
      <c r="N42" s="44">
        <v>0</v>
      </c>
      <c r="O42" s="45">
        <v>0</v>
      </c>
      <c r="P42" s="44">
        <v>0</v>
      </c>
      <c r="Q42" s="40">
        <v>0</v>
      </c>
    </row>
    <row r="43" spans="1:17" ht="27.6" hidden="1" x14ac:dyDescent="0.25">
      <c r="A43" s="77"/>
      <c r="B43" s="44" t="s">
        <v>114</v>
      </c>
      <c r="C43" s="45">
        <v>1063</v>
      </c>
      <c r="D43" s="44" t="s">
        <v>467</v>
      </c>
      <c r="E43" s="56" t="s">
        <v>376</v>
      </c>
      <c r="F43" s="44">
        <v>0</v>
      </c>
      <c r="G43" s="45">
        <v>0</v>
      </c>
      <c r="H43" s="44">
        <v>0</v>
      </c>
      <c r="I43" s="56">
        <v>0</v>
      </c>
      <c r="J43" s="44">
        <v>0</v>
      </c>
      <c r="K43" s="45">
        <v>0</v>
      </c>
      <c r="L43" s="44">
        <v>0</v>
      </c>
      <c r="M43" s="56">
        <v>0</v>
      </c>
      <c r="N43" s="44">
        <v>0</v>
      </c>
      <c r="O43" s="45">
        <v>0</v>
      </c>
      <c r="P43" s="44">
        <v>0</v>
      </c>
      <c r="Q43" s="40">
        <v>0</v>
      </c>
    </row>
    <row r="44" spans="1:17" ht="69" hidden="1" customHeight="1" x14ac:dyDescent="0.25">
      <c r="A44" s="77"/>
      <c r="B44" s="44" t="s">
        <v>115</v>
      </c>
      <c r="C44" s="45">
        <v>1065</v>
      </c>
      <c r="D44" s="44" t="s">
        <v>467</v>
      </c>
      <c r="E44" s="56" t="s">
        <v>378</v>
      </c>
      <c r="F44" s="44">
        <v>0</v>
      </c>
      <c r="G44" s="45">
        <v>0</v>
      </c>
      <c r="H44" s="44">
        <v>0</v>
      </c>
      <c r="I44" s="56">
        <v>0</v>
      </c>
      <c r="J44" s="44">
        <v>0</v>
      </c>
      <c r="K44" s="45">
        <v>0</v>
      </c>
      <c r="L44" s="44">
        <v>0</v>
      </c>
      <c r="M44" s="56">
        <v>0</v>
      </c>
      <c r="N44" s="44">
        <v>0</v>
      </c>
      <c r="O44" s="45">
        <v>0</v>
      </c>
      <c r="P44" s="44">
        <v>0</v>
      </c>
      <c r="Q44" s="40">
        <v>0</v>
      </c>
    </row>
    <row r="45" spans="1:17" ht="51.75" hidden="1" customHeight="1" x14ac:dyDescent="0.25">
      <c r="A45" s="77"/>
      <c r="B45" s="44" t="s">
        <v>351</v>
      </c>
      <c r="C45" s="45">
        <v>1070</v>
      </c>
      <c r="D45" s="44" t="s">
        <v>468</v>
      </c>
      <c r="E45" s="56" t="s">
        <v>384</v>
      </c>
      <c r="F45" s="44">
        <v>0</v>
      </c>
      <c r="G45" s="45">
        <v>0</v>
      </c>
      <c r="H45" s="44">
        <v>0</v>
      </c>
      <c r="I45" s="56">
        <v>0</v>
      </c>
      <c r="J45" s="44">
        <v>0</v>
      </c>
      <c r="K45" s="45">
        <v>0</v>
      </c>
      <c r="L45" s="44">
        <v>0</v>
      </c>
      <c r="M45" s="56">
        <v>0</v>
      </c>
      <c r="N45" s="44">
        <v>0</v>
      </c>
      <c r="O45" s="45">
        <v>0</v>
      </c>
      <c r="P45" s="44">
        <v>0</v>
      </c>
      <c r="Q45" s="40">
        <v>0</v>
      </c>
    </row>
    <row r="46" spans="1:17" ht="54" hidden="1" customHeight="1" x14ac:dyDescent="0.25">
      <c r="A46" s="77"/>
      <c r="B46" s="256" t="s">
        <v>352</v>
      </c>
      <c r="C46" s="43">
        <v>1090</v>
      </c>
      <c r="D46" s="43"/>
      <c r="E46" s="81" t="s">
        <v>385</v>
      </c>
      <c r="F46" s="40">
        <v>438601442.97999996</v>
      </c>
      <c r="G46" s="47">
        <v>438601442.97999996</v>
      </c>
      <c r="H46" s="47">
        <v>248709470</v>
      </c>
      <c r="I46" s="47">
        <v>46260767.829999998</v>
      </c>
      <c r="J46" s="47">
        <v>0</v>
      </c>
      <c r="K46" s="40">
        <v>49817117</v>
      </c>
      <c r="L46" s="47">
        <v>4534335</v>
      </c>
      <c r="M46" s="47">
        <v>39830982</v>
      </c>
      <c r="N46" s="47">
        <v>7610569</v>
      </c>
      <c r="O46" s="47">
        <v>1891705</v>
      </c>
      <c r="P46" s="47">
        <v>9986135</v>
      </c>
      <c r="Q46" s="40">
        <v>488418559.97999996</v>
      </c>
    </row>
    <row r="47" spans="1:17" ht="63.75" hidden="1" customHeight="1" x14ac:dyDescent="0.25">
      <c r="A47" s="77"/>
      <c r="B47" s="44" t="s">
        <v>386</v>
      </c>
      <c r="C47" s="45">
        <v>1091</v>
      </c>
      <c r="D47" s="44" t="s">
        <v>470</v>
      </c>
      <c r="E47" s="56" t="s">
        <v>387</v>
      </c>
      <c r="F47" s="40">
        <v>392990702.97999996</v>
      </c>
      <c r="G47" s="47">
        <v>392990702.97999996</v>
      </c>
      <c r="H47" s="47">
        <v>211302620</v>
      </c>
      <c r="I47" s="47">
        <v>46260767.829999998</v>
      </c>
      <c r="J47" s="47">
        <v>0</v>
      </c>
      <c r="K47" s="40">
        <v>49817117</v>
      </c>
      <c r="L47" s="47">
        <v>4534335</v>
      </c>
      <c r="M47" s="47">
        <v>39830982</v>
      </c>
      <c r="N47" s="47">
        <v>7610569</v>
      </c>
      <c r="O47" s="47">
        <v>1891705</v>
      </c>
      <c r="P47" s="47">
        <v>9986135</v>
      </c>
      <c r="Q47" s="40">
        <v>442807819.97999996</v>
      </c>
    </row>
    <row r="48" spans="1:17" ht="54" hidden="1" customHeight="1" x14ac:dyDescent="0.25">
      <c r="A48" s="77"/>
      <c r="B48" s="44" t="s">
        <v>388</v>
      </c>
      <c r="C48" s="45">
        <v>1092</v>
      </c>
      <c r="D48" s="44" t="s">
        <v>389</v>
      </c>
      <c r="E48" s="56" t="s">
        <v>390</v>
      </c>
      <c r="F48" s="44">
        <v>45610740</v>
      </c>
      <c r="G48" s="45">
        <v>45610740</v>
      </c>
      <c r="H48" s="44">
        <v>37406850</v>
      </c>
      <c r="I48" s="56">
        <v>0</v>
      </c>
      <c r="J48" s="44">
        <v>0</v>
      </c>
      <c r="K48" s="45">
        <v>0</v>
      </c>
      <c r="L48" s="44">
        <v>0</v>
      </c>
      <c r="M48" s="56">
        <v>0</v>
      </c>
      <c r="N48" s="44">
        <v>0</v>
      </c>
      <c r="O48" s="45">
        <v>0</v>
      </c>
      <c r="P48" s="44">
        <v>0</v>
      </c>
      <c r="Q48" s="40">
        <v>45610740</v>
      </c>
    </row>
    <row r="49" spans="1:17" ht="82.8" hidden="1" x14ac:dyDescent="0.25">
      <c r="A49" s="77"/>
      <c r="B49" s="44" t="s">
        <v>132</v>
      </c>
      <c r="C49" s="45">
        <v>1094</v>
      </c>
      <c r="D49" s="44" t="s">
        <v>470</v>
      </c>
      <c r="E49" s="56" t="s">
        <v>133</v>
      </c>
      <c r="F49" s="44">
        <v>0</v>
      </c>
      <c r="G49" s="45">
        <v>0</v>
      </c>
      <c r="H49" s="44">
        <v>0</v>
      </c>
      <c r="I49" s="56">
        <v>0</v>
      </c>
      <c r="J49" s="44">
        <v>0</v>
      </c>
      <c r="K49" s="45">
        <v>0</v>
      </c>
      <c r="L49" s="44">
        <v>0</v>
      </c>
      <c r="M49" s="56">
        <v>0</v>
      </c>
      <c r="N49" s="44">
        <v>0</v>
      </c>
      <c r="O49" s="45">
        <v>0</v>
      </c>
      <c r="P49" s="44">
        <v>0</v>
      </c>
      <c r="Q49" s="40">
        <v>0</v>
      </c>
    </row>
    <row r="50" spans="1:17" ht="37.5" hidden="1" customHeight="1" x14ac:dyDescent="0.25">
      <c r="A50" s="77"/>
      <c r="B50" s="256" t="s">
        <v>391</v>
      </c>
      <c r="C50" s="43">
        <v>1100</v>
      </c>
      <c r="D50" s="256"/>
      <c r="E50" s="55" t="s">
        <v>392</v>
      </c>
      <c r="F50" s="40">
        <v>366920446.06</v>
      </c>
      <c r="G50" s="40">
        <v>366920446.06</v>
      </c>
      <c r="H50" s="40">
        <v>0</v>
      </c>
      <c r="I50" s="40">
        <v>0</v>
      </c>
      <c r="J50" s="40">
        <v>0</v>
      </c>
      <c r="K50" s="40">
        <v>89139333</v>
      </c>
      <c r="L50" s="40">
        <v>1130000</v>
      </c>
      <c r="M50" s="40">
        <v>84085333</v>
      </c>
      <c r="N50" s="40">
        <v>0</v>
      </c>
      <c r="O50" s="40">
        <v>0</v>
      </c>
      <c r="P50" s="40">
        <v>5054000</v>
      </c>
      <c r="Q50" s="40">
        <v>456059779.06</v>
      </c>
    </row>
    <row r="51" spans="1:17" ht="49.5" hidden="1" customHeight="1" x14ac:dyDescent="0.25">
      <c r="A51" s="77"/>
      <c r="B51" s="44" t="s">
        <v>393</v>
      </c>
      <c r="C51" s="45">
        <v>1101</v>
      </c>
      <c r="D51" s="44" t="s">
        <v>471</v>
      </c>
      <c r="E51" s="56" t="s">
        <v>579</v>
      </c>
      <c r="F51" s="40">
        <v>333481146.06</v>
      </c>
      <c r="G51" s="47">
        <v>333481146.06</v>
      </c>
      <c r="H51" s="47">
        <v>0</v>
      </c>
      <c r="I51" s="47">
        <v>0</v>
      </c>
      <c r="J51" s="47">
        <v>0</v>
      </c>
      <c r="K51" s="40">
        <v>89139333</v>
      </c>
      <c r="L51" s="47">
        <v>1130000</v>
      </c>
      <c r="M51" s="47">
        <v>84085333</v>
      </c>
      <c r="N51" s="47">
        <v>0</v>
      </c>
      <c r="O51" s="47">
        <v>0</v>
      </c>
      <c r="P51" s="47">
        <v>5054000</v>
      </c>
      <c r="Q51" s="40">
        <v>422620479.06</v>
      </c>
    </row>
    <row r="52" spans="1:17" ht="45" hidden="1" customHeight="1" x14ac:dyDescent="0.25">
      <c r="A52" s="77"/>
      <c r="B52" s="44" t="s">
        <v>394</v>
      </c>
      <c r="C52" s="45">
        <v>1102</v>
      </c>
      <c r="D52" s="44" t="s">
        <v>395</v>
      </c>
      <c r="E52" s="56" t="s">
        <v>580</v>
      </c>
      <c r="F52" s="40">
        <v>33439300</v>
      </c>
      <c r="G52" s="47">
        <v>33439300</v>
      </c>
      <c r="H52" s="47">
        <v>0</v>
      </c>
      <c r="I52" s="47">
        <v>0</v>
      </c>
      <c r="J52" s="47">
        <v>0</v>
      </c>
      <c r="K52" s="40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0">
        <v>33439300</v>
      </c>
    </row>
    <row r="53" spans="1:17" ht="93.75" hidden="1" customHeight="1" x14ac:dyDescent="0.25">
      <c r="A53" s="77"/>
      <c r="B53" s="44" t="s">
        <v>134</v>
      </c>
      <c r="C53" s="45">
        <v>1104</v>
      </c>
      <c r="D53" s="44" t="s">
        <v>471</v>
      </c>
      <c r="E53" s="56" t="s">
        <v>135</v>
      </c>
      <c r="F53" s="39">
        <v>0</v>
      </c>
      <c r="G53" s="47">
        <v>0</v>
      </c>
      <c r="H53" s="47">
        <v>0</v>
      </c>
      <c r="I53" s="47">
        <v>0</v>
      </c>
      <c r="J53" s="47">
        <v>0</v>
      </c>
      <c r="K53" s="40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0">
        <v>0</v>
      </c>
    </row>
    <row r="54" spans="1:17" ht="39" hidden="1" customHeight="1" x14ac:dyDescent="0.25">
      <c r="A54" s="77"/>
      <c r="B54" s="256" t="s">
        <v>353</v>
      </c>
      <c r="C54" s="43">
        <v>1120</v>
      </c>
      <c r="D54" s="256" t="s">
        <v>396</v>
      </c>
      <c r="E54" s="55" t="s">
        <v>397</v>
      </c>
      <c r="F54" s="40">
        <v>37477055.840000004</v>
      </c>
      <c r="G54" s="47">
        <v>37477055.840000004</v>
      </c>
      <c r="H54" s="47">
        <v>27890300</v>
      </c>
      <c r="I54" s="47">
        <v>2700522.8400000003</v>
      </c>
      <c r="J54" s="47">
        <v>0</v>
      </c>
      <c r="K54" s="40">
        <v>7725905</v>
      </c>
      <c r="L54" s="47">
        <v>0</v>
      </c>
      <c r="M54" s="47">
        <v>7725905</v>
      </c>
      <c r="N54" s="47">
        <v>4688500</v>
      </c>
      <c r="O54" s="47">
        <v>1330097</v>
      </c>
      <c r="P54" s="47">
        <v>0</v>
      </c>
      <c r="Q54" s="40">
        <v>45202960.840000004</v>
      </c>
    </row>
    <row r="55" spans="1:17" ht="34.5" hidden="1" customHeight="1" x14ac:dyDescent="0.25">
      <c r="A55" s="77"/>
      <c r="B55" s="256" t="s">
        <v>354</v>
      </c>
      <c r="C55" s="43">
        <v>1140</v>
      </c>
      <c r="D55" s="256"/>
      <c r="E55" s="55" t="s">
        <v>358</v>
      </c>
      <c r="F55" s="40">
        <v>12483510</v>
      </c>
      <c r="G55" s="40">
        <v>12483510</v>
      </c>
      <c r="H55" s="40">
        <v>8885836</v>
      </c>
      <c r="I55" s="40">
        <v>346545</v>
      </c>
      <c r="J55" s="40">
        <v>0</v>
      </c>
      <c r="K55" s="40">
        <v>5500</v>
      </c>
      <c r="L55" s="40">
        <v>0</v>
      </c>
      <c r="M55" s="40">
        <v>5500</v>
      </c>
      <c r="N55" s="40">
        <v>0</v>
      </c>
      <c r="O55" s="40">
        <v>0</v>
      </c>
      <c r="P55" s="40">
        <v>0</v>
      </c>
      <c r="Q55" s="40">
        <v>12489010</v>
      </c>
    </row>
    <row r="56" spans="1:17" ht="33" hidden="1" customHeight="1" x14ac:dyDescent="0.25">
      <c r="A56" s="77"/>
      <c r="B56" s="44" t="s">
        <v>398</v>
      </c>
      <c r="C56" s="45">
        <v>1141</v>
      </c>
      <c r="D56" s="44" t="s">
        <v>349</v>
      </c>
      <c r="E56" s="56" t="s">
        <v>615</v>
      </c>
      <c r="F56" s="39">
        <v>11290182</v>
      </c>
      <c r="G56" s="47">
        <v>11290182</v>
      </c>
      <c r="H56" s="47">
        <v>8243294</v>
      </c>
      <c r="I56" s="47">
        <v>346545</v>
      </c>
      <c r="J56" s="47">
        <v>0</v>
      </c>
      <c r="K56" s="40">
        <v>5500</v>
      </c>
      <c r="L56" s="47">
        <v>0</v>
      </c>
      <c r="M56" s="47">
        <v>5500</v>
      </c>
      <c r="N56" s="47">
        <v>0</v>
      </c>
      <c r="O56" s="47">
        <v>0</v>
      </c>
      <c r="P56" s="47">
        <v>0</v>
      </c>
      <c r="Q56" s="40">
        <v>11295682</v>
      </c>
    </row>
    <row r="57" spans="1:17" ht="20.25" hidden="1" customHeight="1" x14ac:dyDescent="0.25">
      <c r="A57" s="77"/>
      <c r="B57" s="44" t="s">
        <v>399</v>
      </c>
      <c r="C57" s="45">
        <v>1142</v>
      </c>
      <c r="D57" s="44" t="s">
        <v>349</v>
      </c>
      <c r="E57" s="56" t="s">
        <v>617</v>
      </c>
      <c r="F57" s="39">
        <v>1193328</v>
      </c>
      <c r="G57" s="47">
        <v>1193328</v>
      </c>
      <c r="H57" s="47">
        <v>642542</v>
      </c>
      <c r="I57" s="47">
        <v>0</v>
      </c>
      <c r="J57" s="47">
        <v>0</v>
      </c>
      <c r="K57" s="40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0">
        <v>1193328</v>
      </c>
    </row>
    <row r="58" spans="1:17" ht="27.6" hidden="1" x14ac:dyDescent="0.25">
      <c r="B58" s="256" t="s">
        <v>643</v>
      </c>
      <c r="C58" s="43">
        <v>1250</v>
      </c>
      <c r="D58" s="256"/>
      <c r="E58" s="55" t="s">
        <v>644</v>
      </c>
      <c r="F58" s="39">
        <v>0</v>
      </c>
      <c r="G58" s="40">
        <v>0</v>
      </c>
      <c r="H58" s="40">
        <v>0</v>
      </c>
      <c r="I58" s="40">
        <v>0</v>
      </c>
      <c r="J58" s="40">
        <v>0</v>
      </c>
      <c r="K58" s="40">
        <v>50977000</v>
      </c>
      <c r="L58" s="40">
        <v>50977000</v>
      </c>
      <c r="M58" s="40">
        <v>0</v>
      </c>
      <c r="N58" s="40">
        <v>0</v>
      </c>
      <c r="O58" s="40">
        <v>0</v>
      </c>
      <c r="P58" s="40">
        <v>50977000</v>
      </c>
      <c r="Q58" s="40">
        <v>50977000</v>
      </c>
    </row>
    <row r="59" spans="1:17" ht="41.4" hidden="1" x14ac:dyDescent="0.25">
      <c r="B59" s="44" t="s">
        <v>645</v>
      </c>
      <c r="C59" s="45">
        <v>1251</v>
      </c>
      <c r="D59" s="44" t="s">
        <v>349</v>
      </c>
      <c r="E59" s="56" t="s">
        <v>646</v>
      </c>
      <c r="F59" s="39">
        <v>0</v>
      </c>
      <c r="G59" s="47">
        <v>0</v>
      </c>
      <c r="H59" s="47">
        <v>0</v>
      </c>
      <c r="I59" s="47">
        <v>0</v>
      </c>
      <c r="J59" s="47">
        <v>0</v>
      </c>
      <c r="K59" s="40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0">
        <v>0</v>
      </c>
    </row>
    <row r="60" spans="1:17" ht="45.75" hidden="1" customHeight="1" x14ac:dyDescent="0.25">
      <c r="B60" s="44" t="s">
        <v>647</v>
      </c>
      <c r="C60" s="45">
        <v>1252</v>
      </c>
      <c r="D60" s="44" t="s">
        <v>349</v>
      </c>
      <c r="E60" s="56" t="s">
        <v>648</v>
      </c>
      <c r="F60" s="39">
        <v>0</v>
      </c>
      <c r="G60" s="47">
        <v>0</v>
      </c>
      <c r="H60" s="47">
        <v>0</v>
      </c>
      <c r="I60" s="47">
        <v>0</v>
      </c>
      <c r="J60" s="47">
        <v>0</v>
      </c>
      <c r="K60" s="40">
        <v>50977000</v>
      </c>
      <c r="L60" s="47">
        <v>50977000</v>
      </c>
      <c r="M60" s="47">
        <v>0</v>
      </c>
      <c r="N60" s="47">
        <v>0</v>
      </c>
      <c r="O60" s="47">
        <v>0</v>
      </c>
      <c r="P60" s="47">
        <v>50977000</v>
      </c>
      <c r="Q60" s="40">
        <v>50977000</v>
      </c>
    </row>
    <row r="61" spans="1:17" ht="33.75" hidden="1" customHeight="1" x14ac:dyDescent="0.25">
      <c r="B61" s="44" t="s">
        <v>613</v>
      </c>
      <c r="C61" s="45">
        <v>1161</v>
      </c>
      <c r="D61" s="44" t="s">
        <v>349</v>
      </c>
      <c r="E61" s="56" t="s">
        <v>615</v>
      </c>
      <c r="F61" s="39">
        <v>0</v>
      </c>
      <c r="G61" s="47">
        <v>0</v>
      </c>
      <c r="H61" s="47">
        <v>0</v>
      </c>
      <c r="I61" s="47">
        <v>0</v>
      </c>
      <c r="J61" s="47">
        <v>0</v>
      </c>
      <c r="K61" s="40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0">
        <v>0</v>
      </c>
    </row>
    <row r="62" spans="1:17" ht="15" hidden="1" customHeight="1" x14ac:dyDescent="0.25">
      <c r="B62" s="44" t="s">
        <v>616</v>
      </c>
      <c r="C62" s="45">
        <v>1162</v>
      </c>
      <c r="D62" s="44" t="s">
        <v>349</v>
      </c>
      <c r="E62" s="56" t="s">
        <v>617</v>
      </c>
      <c r="F62" s="39">
        <v>0</v>
      </c>
      <c r="G62" s="47">
        <v>0</v>
      </c>
      <c r="H62" s="47">
        <v>0</v>
      </c>
      <c r="I62" s="47">
        <v>0</v>
      </c>
      <c r="J62" s="47">
        <v>0</v>
      </c>
      <c r="K62" s="40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0">
        <v>0</v>
      </c>
    </row>
    <row r="63" spans="1:17" ht="30" hidden="1" customHeight="1" x14ac:dyDescent="0.25">
      <c r="A63" s="77"/>
      <c r="B63" s="44"/>
      <c r="C63" s="45"/>
      <c r="D63" s="44"/>
      <c r="E63" s="56" t="s">
        <v>170</v>
      </c>
      <c r="F63" s="39">
        <v>0</v>
      </c>
      <c r="G63" s="47">
        <v>0</v>
      </c>
      <c r="H63" s="47">
        <v>0</v>
      </c>
      <c r="I63" s="47">
        <v>0</v>
      </c>
      <c r="J63" s="47">
        <v>0</v>
      </c>
      <c r="K63" s="40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0">
        <v>0</v>
      </c>
    </row>
    <row r="64" spans="1:17" ht="41.4" hidden="1" x14ac:dyDescent="0.25">
      <c r="B64" s="44"/>
      <c r="C64" s="45"/>
      <c r="D64" s="44"/>
      <c r="E64" s="56" t="s">
        <v>260</v>
      </c>
      <c r="F64" s="39">
        <v>0</v>
      </c>
      <c r="G64" s="47">
        <v>0</v>
      </c>
      <c r="H64" s="47">
        <v>0</v>
      </c>
      <c r="I64" s="47">
        <v>0</v>
      </c>
      <c r="J64" s="47">
        <v>0</v>
      </c>
      <c r="K64" s="40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0">
        <v>0</v>
      </c>
    </row>
    <row r="65" spans="1:17" ht="55.2" hidden="1" x14ac:dyDescent="0.25">
      <c r="B65" s="44" t="s">
        <v>314</v>
      </c>
      <c r="C65" s="45">
        <v>1182</v>
      </c>
      <c r="D65" s="44" t="s">
        <v>349</v>
      </c>
      <c r="E65" s="56" t="s">
        <v>315</v>
      </c>
      <c r="F65" s="39">
        <v>0</v>
      </c>
      <c r="G65" s="47">
        <v>0</v>
      </c>
      <c r="H65" s="47">
        <v>0</v>
      </c>
      <c r="I65" s="47">
        <v>0</v>
      </c>
      <c r="J65" s="47">
        <v>0</v>
      </c>
      <c r="K65" s="40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0">
        <v>0</v>
      </c>
    </row>
    <row r="66" spans="1:17" ht="14.25" hidden="1" customHeight="1" x14ac:dyDescent="0.25">
      <c r="A66" s="77"/>
      <c r="B66" s="256" t="s">
        <v>355</v>
      </c>
      <c r="C66" s="43">
        <v>3000</v>
      </c>
      <c r="D66" s="259" t="s">
        <v>240</v>
      </c>
      <c r="E66" s="260"/>
      <c r="F66" s="40">
        <v>1428000</v>
      </c>
      <c r="G66" s="40">
        <v>1428000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1428000</v>
      </c>
    </row>
    <row r="67" spans="1:17" ht="81.75" hidden="1" customHeight="1" x14ac:dyDescent="0.25">
      <c r="B67" s="44" t="s">
        <v>359</v>
      </c>
      <c r="C67" s="45">
        <v>3140</v>
      </c>
      <c r="D67" s="44" t="s">
        <v>472</v>
      </c>
      <c r="E67" s="56" t="s">
        <v>278</v>
      </c>
      <c r="F67" s="39">
        <v>1428000</v>
      </c>
      <c r="G67" s="47">
        <v>1428000</v>
      </c>
      <c r="H67" s="47">
        <v>0</v>
      </c>
      <c r="I67" s="47">
        <v>0</v>
      </c>
      <c r="J67" s="47">
        <v>0</v>
      </c>
      <c r="K67" s="40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0">
        <v>1428000</v>
      </c>
    </row>
    <row r="68" spans="1:17" ht="14.25" hidden="1" customHeight="1" x14ac:dyDescent="0.25">
      <c r="B68" s="256" t="s">
        <v>356</v>
      </c>
      <c r="C68" s="43">
        <v>4000</v>
      </c>
      <c r="D68" s="259" t="s">
        <v>238</v>
      </c>
      <c r="E68" s="260"/>
      <c r="F68" s="40">
        <v>148959637</v>
      </c>
      <c r="G68" s="40">
        <v>148959637</v>
      </c>
      <c r="H68" s="40">
        <v>56427824</v>
      </c>
      <c r="I68" s="40">
        <v>6410979</v>
      </c>
      <c r="J68" s="40">
        <v>0</v>
      </c>
      <c r="K68" s="40">
        <v>1160000</v>
      </c>
      <c r="L68" s="40">
        <v>242000</v>
      </c>
      <c r="M68" s="40">
        <v>674100</v>
      </c>
      <c r="N68" s="40">
        <v>0</v>
      </c>
      <c r="O68" s="40">
        <v>12350</v>
      </c>
      <c r="P68" s="40">
        <v>485900</v>
      </c>
      <c r="Q68" s="40">
        <v>150119637</v>
      </c>
    </row>
    <row r="69" spans="1:17" ht="33.75" hidden="1" customHeight="1" x14ac:dyDescent="0.25">
      <c r="B69" s="44" t="s">
        <v>85</v>
      </c>
      <c r="C69" s="45">
        <v>4010</v>
      </c>
      <c r="D69" s="44" t="s">
        <v>86</v>
      </c>
      <c r="E69" s="56" t="s">
        <v>87</v>
      </c>
      <c r="F69" s="39">
        <v>34518600</v>
      </c>
      <c r="G69" s="47">
        <v>34518600</v>
      </c>
      <c r="H69" s="47">
        <v>0</v>
      </c>
      <c r="I69" s="47">
        <v>0</v>
      </c>
      <c r="J69" s="47">
        <v>0</v>
      </c>
      <c r="K69" s="40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0">
        <v>34518600</v>
      </c>
    </row>
    <row r="70" spans="1:17" ht="41.4" hidden="1" x14ac:dyDescent="0.25">
      <c r="B70" s="44" t="s">
        <v>519</v>
      </c>
      <c r="C70" s="45">
        <v>4020</v>
      </c>
      <c r="D70" s="44" t="s">
        <v>491</v>
      </c>
      <c r="E70" s="56" t="s">
        <v>497</v>
      </c>
      <c r="F70" s="39">
        <v>25812900</v>
      </c>
      <c r="G70" s="47">
        <v>25812900</v>
      </c>
      <c r="H70" s="47">
        <v>0</v>
      </c>
      <c r="I70" s="47">
        <v>0</v>
      </c>
      <c r="J70" s="47">
        <v>0</v>
      </c>
      <c r="K70" s="40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0">
        <v>25812900</v>
      </c>
    </row>
    <row r="71" spans="1:17" ht="13.8" hidden="1" x14ac:dyDescent="0.25">
      <c r="B71" s="44" t="s">
        <v>520</v>
      </c>
      <c r="C71" s="45">
        <v>4030</v>
      </c>
      <c r="D71" s="44" t="s">
        <v>492</v>
      </c>
      <c r="E71" s="56" t="s">
        <v>427</v>
      </c>
      <c r="F71" s="39">
        <v>40771784</v>
      </c>
      <c r="G71" s="47">
        <v>40771784</v>
      </c>
      <c r="H71" s="47">
        <v>28914845</v>
      </c>
      <c r="I71" s="47">
        <v>3181895</v>
      </c>
      <c r="J71" s="47">
        <v>0</v>
      </c>
      <c r="K71" s="40">
        <v>235000</v>
      </c>
      <c r="L71" s="47">
        <v>0</v>
      </c>
      <c r="M71" s="47">
        <v>235000</v>
      </c>
      <c r="N71" s="47">
        <v>0</v>
      </c>
      <c r="O71" s="47">
        <v>0</v>
      </c>
      <c r="P71" s="47">
        <v>0</v>
      </c>
      <c r="Q71" s="40">
        <v>41006784</v>
      </c>
    </row>
    <row r="72" spans="1:17" ht="13.8" hidden="1" x14ac:dyDescent="0.25">
      <c r="B72" s="44" t="s">
        <v>521</v>
      </c>
      <c r="C72" s="45">
        <v>4040</v>
      </c>
      <c r="D72" s="44" t="s">
        <v>492</v>
      </c>
      <c r="E72" s="56" t="s">
        <v>498</v>
      </c>
      <c r="F72" s="39">
        <v>33340442</v>
      </c>
      <c r="G72" s="47">
        <v>33340442</v>
      </c>
      <c r="H72" s="47">
        <v>18594661</v>
      </c>
      <c r="I72" s="47">
        <v>2544688</v>
      </c>
      <c r="J72" s="47">
        <v>0</v>
      </c>
      <c r="K72" s="40">
        <v>383000</v>
      </c>
      <c r="L72" s="47">
        <v>0</v>
      </c>
      <c r="M72" s="47">
        <v>329100</v>
      </c>
      <c r="N72" s="47">
        <v>0</v>
      </c>
      <c r="O72" s="47">
        <v>12350</v>
      </c>
      <c r="P72" s="47">
        <v>53900</v>
      </c>
      <c r="Q72" s="40">
        <v>33723442</v>
      </c>
    </row>
    <row r="73" spans="1:17" ht="16.5" hidden="1" customHeight="1" x14ac:dyDescent="0.25">
      <c r="B73" s="44" t="s">
        <v>88</v>
      </c>
      <c r="C73" s="45">
        <v>4050</v>
      </c>
      <c r="D73" s="44" t="s">
        <v>89</v>
      </c>
      <c r="E73" s="56" t="s">
        <v>90</v>
      </c>
      <c r="F73" s="39">
        <v>3036600</v>
      </c>
      <c r="G73" s="47">
        <v>3036600</v>
      </c>
      <c r="H73" s="47">
        <v>2436000</v>
      </c>
      <c r="I73" s="47">
        <v>49200</v>
      </c>
      <c r="J73" s="47">
        <v>0</v>
      </c>
      <c r="K73" s="40">
        <v>542000</v>
      </c>
      <c r="L73" s="47">
        <v>242000</v>
      </c>
      <c r="M73" s="47">
        <v>110000</v>
      </c>
      <c r="N73" s="47">
        <v>0</v>
      </c>
      <c r="O73" s="47">
        <v>0</v>
      </c>
      <c r="P73" s="47">
        <v>432000</v>
      </c>
      <c r="Q73" s="40">
        <v>3578600</v>
      </c>
    </row>
    <row r="74" spans="1:17" ht="27.6" hidden="1" x14ac:dyDescent="0.25">
      <c r="B74" s="44" t="s">
        <v>360</v>
      </c>
      <c r="C74" s="45">
        <v>4060</v>
      </c>
      <c r="D74" s="44" t="s">
        <v>473</v>
      </c>
      <c r="E74" s="46" t="s">
        <v>361</v>
      </c>
      <c r="F74" s="40">
        <v>0</v>
      </c>
      <c r="G74" s="47">
        <v>0</v>
      </c>
      <c r="H74" s="47">
        <v>0</v>
      </c>
      <c r="I74" s="47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</row>
    <row r="75" spans="1:17" ht="37.5" hidden="1" customHeight="1" x14ac:dyDescent="0.25">
      <c r="B75" s="256" t="s">
        <v>298</v>
      </c>
      <c r="C75" s="96">
        <v>4080</v>
      </c>
      <c r="D75" s="220"/>
      <c r="E75" s="96" t="s">
        <v>499</v>
      </c>
      <c r="F75" s="221">
        <v>11479311</v>
      </c>
      <c r="G75" s="222">
        <v>11479311</v>
      </c>
      <c r="H75" s="221">
        <v>6482318</v>
      </c>
      <c r="I75" s="221">
        <v>635196</v>
      </c>
      <c r="J75" s="221">
        <v>0</v>
      </c>
      <c r="K75" s="221">
        <v>0</v>
      </c>
      <c r="L75" s="221">
        <v>0</v>
      </c>
      <c r="M75" s="221">
        <v>0</v>
      </c>
      <c r="N75" s="221">
        <v>0</v>
      </c>
      <c r="O75" s="221">
        <v>0</v>
      </c>
      <c r="P75" s="221">
        <v>0</v>
      </c>
      <c r="Q75" s="221">
        <v>11479311</v>
      </c>
    </row>
    <row r="76" spans="1:17" ht="27.6" hidden="1" x14ac:dyDescent="0.25">
      <c r="B76" s="44" t="s">
        <v>299</v>
      </c>
      <c r="C76" s="45">
        <v>4081</v>
      </c>
      <c r="D76" s="44" t="s">
        <v>493</v>
      </c>
      <c r="E76" s="56" t="s">
        <v>631</v>
      </c>
      <c r="F76" s="39">
        <v>10451311</v>
      </c>
      <c r="G76" s="47">
        <v>10451311</v>
      </c>
      <c r="H76" s="47">
        <v>6482318</v>
      </c>
      <c r="I76" s="47">
        <v>635196</v>
      </c>
      <c r="J76" s="47">
        <v>0</v>
      </c>
      <c r="K76" s="40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0">
        <v>10451311</v>
      </c>
    </row>
    <row r="77" spans="1:17" ht="13.8" hidden="1" x14ac:dyDescent="0.25">
      <c r="B77" s="44" t="s">
        <v>75</v>
      </c>
      <c r="C77" s="45">
        <v>4082</v>
      </c>
      <c r="D77" s="44" t="s">
        <v>493</v>
      </c>
      <c r="E77" s="56" t="s">
        <v>632</v>
      </c>
      <c r="F77" s="39">
        <v>1028000</v>
      </c>
      <c r="G77" s="47">
        <v>1028000</v>
      </c>
      <c r="H77" s="47">
        <v>0</v>
      </c>
      <c r="I77" s="47">
        <v>0</v>
      </c>
      <c r="J77" s="47">
        <v>0</v>
      </c>
      <c r="K77" s="40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0">
        <v>1028000</v>
      </c>
    </row>
    <row r="78" spans="1:17" ht="19.5" hidden="1" customHeight="1" x14ac:dyDescent="0.25">
      <c r="B78" s="256" t="s">
        <v>300</v>
      </c>
      <c r="C78" s="43">
        <v>5000</v>
      </c>
      <c r="D78" s="259" t="s">
        <v>257</v>
      </c>
      <c r="E78" s="260"/>
      <c r="F78" s="40">
        <v>150719267</v>
      </c>
      <c r="G78" s="40">
        <v>150719267</v>
      </c>
      <c r="H78" s="40">
        <v>68926702</v>
      </c>
      <c r="I78" s="40">
        <v>1778903</v>
      </c>
      <c r="J78" s="40">
        <v>0</v>
      </c>
      <c r="K78" s="40">
        <v>3367150</v>
      </c>
      <c r="L78" s="40">
        <v>3052150</v>
      </c>
      <c r="M78" s="40">
        <v>315000</v>
      </c>
      <c r="N78" s="40">
        <v>108000</v>
      </c>
      <c r="O78" s="40">
        <v>0</v>
      </c>
      <c r="P78" s="40">
        <v>3052150</v>
      </c>
      <c r="Q78" s="40">
        <v>154086417</v>
      </c>
    </row>
    <row r="79" spans="1:17" ht="14.25" hidden="1" customHeight="1" x14ac:dyDescent="0.25">
      <c r="B79" s="256" t="s">
        <v>301</v>
      </c>
      <c r="C79" s="43">
        <v>5010</v>
      </c>
      <c r="D79" s="259" t="s">
        <v>250</v>
      </c>
      <c r="E79" s="260"/>
      <c r="F79" s="40">
        <v>10600000</v>
      </c>
      <c r="G79" s="40">
        <v>10600000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0">
        <v>10600000</v>
      </c>
    </row>
    <row r="80" spans="1:17" ht="27.6" hidden="1" x14ac:dyDescent="0.25">
      <c r="B80" s="44" t="s">
        <v>302</v>
      </c>
      <c r="C80" s="45">
        <v>5011</v>
      </c>
      <c r="D80" s="44" t="s">
        <v>495</v>
      </c>
      <c r="E80" s="56" t="s">
        <v>251</v>
      </c>
      <c r="F80" s="39">
        <v>9400000</v>
      </c>
      <c r="G80" s="47">
        <v>9400000</v>
      </c>
      <c r="H80" s="47">
        <v>0</v>
      </c>
      <c r="I80" s="47">
        <v>0</v>
      </c>
      <c r="J80" s="47">
        <v>0</v>
      </c>
      <c r="K80" s="40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0">
        <v>9400000</v>
      </c>
    </row>
    <row r="81" spans="2:17" ht="27.6" hidden="1" x14ac:dyDescent="0.25">
      <c r="B81" s="44" t="s">
        <v>303</v>
      </c>
      <c r="C81" s="45">
        <v>5012</v>
      </c>
      <c r="D81" s="44" t="s">
        <v>495</v>
      </c>
      <c r="E81" s="56" t="s">
        <v>252</v>
      </c>
      <c r="F81" s="39">
        <v>1200000</v>
      </c>
      <c r="G81" s="47">
        <v>1200000</v>
      </c>
      <c r="H81" s="47">
        <v>0</v>
      </c>
      <c r="I81" s="47">
        <v>0</v>
      </c>
      <c r="J81" s="47">
        <v>0</v>
      </c>
      <c r="K81" s="40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0">
        <v>1200000</v>
      </c>
    </row>
    <row r="82" spans="2:17" ht="33.75" hidden="1" customHeight="1" x14ac:dyDescent="0.25">
      <c r="B82" s="256" t="s">
        <v>304</v>
      </c>
      <c r="C82" s="43">
        <v>5020</v>
      </c>
      <c r="D82" s="259" t="s">
        <v>1</v>
      </c>
      <c r="E82" s="260"/>
      <c r="F82" s="40">
        <v>11840900</v>
      </c>
      <c r="G82" s="40">
        <v>11840900</v>
      </c>
      <c r="H82" s="40">
        <v>8900989</v>
      </c>
      <c r="I82" s="40">
        <v>68000</v>
      </c>
      <c r="J82" s="40">
        <v>0</v>
      </c>
      <c r="K82" s="40">
        <v>144400</v>
      </c>
      <c r="L82" s="40">
        <v>144400</v>
      </c>
      <c r="M82" s="40">
        <v>0</v>
      </c>
      <c r="N82" s="40">
        <v>0</v>
      </c>
      <c r="O82" s="40">
        <v>0</v>
      </c>
      <c r="P82" s="40">
        <v>144400</v>
      </c>
      <c r="Q82" s="40">
        <v>11985300</v>
      </c>
    </row>
    <row r="83" spans="2:17" ht="27.6" hidden="1" x14ac:dyDescent="0.25">
      <c r="B83" s="44" t="s">
        <v>305</v>
      </c>
      <c r="C83" s="45">
        <v>5021</v>
      </c>
      <c r="D83" s="44" t="s">
        <v>495</v>
      </c>
      <c r="E83" s="56" t="s">
        <v>2</v>
      </c>
      <c r="F83" s="39">
        <v>11480900</v>
      </c>
      <c r="G83" s="47">
        <v>11480900</v>
      </c>
      <c r="H83" s="47">
        <v>8900989</v>
      </c>
      <c r="I83" s="47">
        <v>68000</v>
      </c>
      <c r="J83" s="47">
        <v>0</v>
      </c>
      <c r="K83" s="40">
        <v>144400</v>
      </c>
      <c r="L83" s="47">
        <v>144400</v>
      </c>
      <c r="M83" s="47">
        <v>0</v>
      </c>
      <c r="N83" s="47">
        <v>0</v>
      </c>
      <c r="O83" s="47">
        <v>0</v>
      </c>
      <c r="P83" s="47">
        <v>144400</v>
      </c>
      <c r="Q83" s="40">
        <v>11625300</v>
      </c>
    </row>
    <row r="84" spans="2:17" ht="27.6" hidden="1" x14ac:dyDescent="0.25">
      <c r="B84" s="44" t="s">
        <v>306</v>
      </c>
      <c r="C84" s="45">
        <v>5022</v>
      </c>
      <c r="D84" s="44" t="s">
        <v>495</v>
      </c>
      <c r="E84" s="56" t="s">
        <v>3</v>
      </c>
      <c r="F84" s="39">
        <v>360000</v>
      </c>
      <c r="G84" s="47">
        <v>360000</v>
      </c>
      <c r="H84" s="47">
        <v>0</v>
      </c>
      <c r="I84" s="47">
        <v>0</v>
      </c>
      <c r="J84" s="47">
        <v>0</v>
      </c>
      <c r="K84" s="40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0">
        <v>360000</v>
      </c>
    </row>
    <row r="85" spans="2:17" ht="18.75" hidden="1" customHeight="1" x14ac:dyDescent="0.25">
      <c r="B85" s="256" t="s">
        <v>307</v>
      </c>
      <c r="C85" s="43">
        <v>5030</v>
      </c>
      <c r="D85" s="259" t="s">
        <v>283</v>
      </c>
      <c r="E85" s="260"/>
      <c r="F85" s="40">
        <v>112095795</v>
      </c>
      <c r="G85" s="40">
        <v>112095795</v>
      </c>
      <c r="H85" s="40">
        <v>57721119</v>
      </c>
      <c r="I85" s="40">
        <v>1607546</v>
      </c>
      <c r="J85" s="40">
        <v>0</v>
      </c>
      <c r="K85" s="40">
        <v>3222750</v>
      </c>
      <c r="L85" s="40">
        <v>2907750</v>
      </c>
      <c r="M85" s="40">
        <v>315000</v>
      </c>
      <c r="N85" s="40">
        <v>108000</v>
      </c>
      <c r="O85" s="40">
        <v>0</v>
      </c>
      <c r="P85" s="40">
        <v>2907750</v>
      </c>
      <c r="Q85" s="40">
        <v>115318545</v>
      </c>
    </row>
    <row r="86" spans="2:17" ht="27.6" hidden="1" x14ac:dyDescent="0.25">
      <c r="B86" s="44" t="s">
        <v>308</v>
      </c>
      <c r="C86" s="45">
        <v>5031</v>
      </c>
      <c r="D86" s="44" t="s">
        <v>495</v>
      </c>
      <c r="E86" s="56" t="s">
        <v>255</v>
      </c>
      <c r="F86" s="39">
        <v>72281250</v>
      </c>
      <c r="G86" s="47">
        <v>72281250</v>
      </c>
      <c r="H86" s="47">
        <v>45961119</v>
      </c>
      <c r="I86" s="47">
        <v>1451796</v>
      </c>
      <c r="J86" s="47">
        <v>0</v>
      </c>
      <c r="K86" s="40">
        <v>1736250</v>
      </c>
      <c r="L86" s="47">
        <v>1421250</v>
      </c>
      <c r="M86" s="47">
        <v>315000</v>
      </c>
      <c r="N86" s="47">
        <v>108000</v>
      </c>
      <c r="O86" s="47">
        <v>0</v>
      </c>
      <c r="P86" s="47">
        <v>1421250</v>
      </c>
      <c r="Q86" s="40">
        <v>74017500</v>
      </c>
    </row>
    <row r="87" spans="2:17" ht="27.6" hidden="1" x14ac:dyDescent="0.25">
      <c r="B87" s="44" t="s">
        <v>309</v>
      </c>
      <c r="C87" s="45">
        <v>5032</v>
      </c>
      <c r="D87" s="44" t="s">
        <v>495</v>
      </c>
      <c r="E87" s="56" t="s">
        <v>256</v>
      </c>
      <c r="F87" s="39">
        <v>14872045</v>
      </c>
      <c r="G87" s="47">
        <v>14872045</v>
      </c>
      <c r="H87" s="47">
        <v>0</v>
      </c>
      <c r="I87" s="47">
        <v>0</v>
      </c>
      <c r="J87" s="47">
        <v>0</v>
      </c>
      <c r="K87" s="40">
        <v>70000</v>
      </c>
      <c r="L87" s="47">
        <v>70000</v>
      </c>
      <c r="M87" s="47">
        <v>0</v>
      </c>
      <c r="N87" s="47">
        <v>0</v>
      </c>
      <c r="O87" s="47">
        <v>0</v>
      </c>
      <c r="P87" s="47">
        <v>70000</v>
      </c>
      <c r="Q87" s="40">
        <v>14942045</v>
      </c>
    </row>
    <row r="88" spans="2:17" ht="27.6" hidden="1" x14ac:dyDescent="0.25">
      <c r="B88" s="44" t="s">
        <v>310</v>
      </c>
      <c r="C88" s="45">
        <v>5033</v>
      </c>
      <c r="D88" s="44" t="s">
        <v>495</v>
      </c>
      <c r="E88" s="56" t="s">
        <v>55</v>
      </c>
      <c r="F88" s="39">
        <v>24942500</v>
      </c>
      <c r="G88" s="47">
        <v>24942500</v>
      </c>
      <c r="H88" s="47">
        <v>11760000</v>
      </c>
      <c r="I88" s="47">
        <v>155750</v>
      </c>
      <c r="J88" s="47">
        <v>0</v>
      </c>
      <c r="K88" s="40">
        <v>1416500</v>
      </c>
      <c r="L88" s="47">
        <v>1416500</v>
      </c>
      <c r="M88" s="47">
        <v>0</v>
      </c>
      <c r="N88" s="47">
        <v>0</v>
      </c>
      <c r="O88" s="47">
        <v>0</v>
      </c>
      <c r="P88" s="47">
        <v>1416500</v>
      </c>
      <c r="Q88" s="40">
        <v>26359000</v>
      </c>
    </row>
    <row r="89" spans="2:17" ht="14.25" hidden="1" customHeight="1" x14ac:dyDescent="0.25">
      <c r="B89" s="256" t="s">
        <v>311</v>
      </c>
      <c r="C89" s="223">
        <v>5040</v>
      </c>
      <c r="D89" s="259" t="s">
        <v>284</v>
      </c>
      <c r="E89" s="260"/>
      <c r="F89" s="40">
        <v>3581421</v>
      </c>
      <c r="G89" s="58">
        <v>3581421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3581421</v>
      </c>
    </row>
    <row r="90" spans="2:17" ht="13.8" hidden="1" x14ac:dyDescent="0.25">
      <c r="B90" s="44" t="s">
        <v>312</v>
      </c>
      <c r="C90" s="45">
        <v>5041</v>
      </c>
      <c r="D90" s="44" t="s">
        <v>495</v>
      </c>
      <c r="E90" s="56" t="s">
        <v>403</v>
      </c>
      <c r="F90" s="40">
        <v>0</v>
      </c>
      <c r="G90" s="44">
        <v>0</v>
      </c>
      <c r="H90" s="45">
        <v>0</v>
      </c>
      <c r="I90" s="44">
        <v>0</v>
      </c>
      <c r="J90" s="56">
        <v>0</v>
      </c>
      <c r="K90" s="39">
        <v>0</v>
      </c>
      <c r="L90" s="47">
        <v>0</v>
      </c>
      <c r="M90" s="47">
        <v>0</v>
      </c>
      <c r="N90" s="47">
        <v>0</v>
      </c>
      <c r="O90" s="47">
        <v>0</v>
      </c>
      <c r="P90" s="40">
        <v>0</v>
      </c>
      <c r="Q90" s="47">
        <v>0</v>
      </c>
    </row>
    <row r="91" spans="2:17" ht="41.4" hidden="1" x14ac:dyDescent="0.25">
      <c r="B91" s="44" t="s">
        <v>313</v>
      </c>
      <c r="C91" s="45">
        <v>5042</v>
      </c>
      <c r="D91" s="44" t="s">
        <v>495</v>
      </c>
      <c r="E91" s="56" t="s">
        <v>570</v>
      </c>
      <c r="F91" s="39">
        <v>3581421</v>
      </c>
      <c r="G91" s="47">
        <v>3581421</v>
      </c>
      <c r="H91" s="47">
        <v>0</v>
      </c>
      <c r="I91" s="47">
        <v>0</v>
      </c>
      <c r="J91" s="47">
        <v>0</v>
      </c>
      <c r="K91" s="40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0">
        <v>3581421</v>
      </c>
    </row>
    <row r="92" spans="2:17" ht="14.25" hidden="1" customHeight="1" x14ac:dyDescent="0.25">
      <c r="B92" s="256" t="s">
        <v>91</v>
      </c>
      <c r="C92" s="77">
        <v>5050</v>
      </c>
      <c r="D92" s="259" t="s">
        <v>92</v>
      </c>
      <c r="E92" s="260"/>
      <c r="F92" s="40">
        <v>5076405</v>
      </c>
      <c r="G92" s="58">
        <v>5076405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5076405</v>
      </c>
    </row>
    <row r="93" spans="2:17" ht="55.2" hidden="1" x14ac:dyDescent="0.25">
      <c r="B93" s="44" t="s">
        <v>93</v>
      </c>
      <c r="C93" s="45">
        <v>5051</v>
      </c>
      <c r="D93" s="44" t="s">
        <v>94</v>
      </c>
      <c r="E93" s="56" t="s">
        <v>95</v>
      </c>
      <c r="F93" s="39">
        <v>1182610</v>
      </c>
      <c r="G93" s="47">
        <v>1182610</v>
      </c>
      <c r="H93" s="47">
        <v>0</v>
      </c>
      <c r="I93" s="47">
        <v>0</v>
      </c>
      <c r="J93" s="47">
        <v>0</v>
      </c>
      <c r="K93" s="40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0">
        <v>1182610</v>
      </c>
    </row>
    <row r="94" spans="2:17" ht="41.4" hidden="1" x14ac:dyDescent="0.25">
      <c r="B94" s="44" t="s">
        <v>96</v>
      </c>
      <c r="C94" s="45">
        <v>5053</v>
      </c>
      <c r="D94" s="44" t="s">
        <v>495</v>
      </c>
      <c r="E94" s="56" t="s">
        <v>97</v>
      </c>
      <c r="F94" s="39">
        <v>3893795</v>
      </c>
      <c r="G94" s="47">
        <v>3893795</v>
      </c>
      <c r="H94" s="47">
        <v>0</v>
      </c>
      <c r="I94" s="47">
        <v>0</v>
      </c>
      <c r="J94" s="47">
        <v>0</v>
      </c>
      <c r="K94" s="40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0">
        <v>3893795</v>
      </c>
    </row>
    <row r="95" spans="2:17" ht="14.25" hidden="1" customHeight="1" x14ac:dyDescent="0.25">
      <c r="B95" s="256" t="s">
        <v>98</v>
      </c>
      <c r="C95" s="223">
        <v>5060</v>
      </c>
      <c r="D95" s="259" t="s">
        <v>99</v>
      </c>
      <c r="E95" s="260"/>
      <c r="F95" s="40">
        <v>7524746</v>
      </c>
      <c r="G95" s="40">
        <v>7524746</v>
      </c>
      <c r="H95" s="40">
        <v>2304594</v>
      </c>
      <c r="I95" s="40">
        <v>103357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7524746</v>
      </c>
    </row>
    <row r="96" spans="2:17" ht="41.4" hidden="1" x14ac:dyDescent="0.25">
      <c r="B96" s="44" t="s">
        <v>100</v>
      </c>
      <c r="C96" s="45">
        <v>5061</v>
      </c>
      <c r="D96" s="44" t="s">
        <v>495</v>
      </c>
      <c r="E96" s="56" t="s">
        <v>101</v>
      </c>
      <c r="F96" s="39">
        <v>1145266</v>
      </c>
      <c r="G96" s="47">
        <v>1145266</v>
      </c>
      <c r="H96" s="47">
        <v>802563</v>
      </c>
      <c r="I96" s="47">
        <v>62457</v>
      </c>
      <c r="J96" s="47">
        <v>0</v>
      </c>
      <c r="K96" s="40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0">
        <v>1145266</v>
      </c>
    </row>
    <row r="97" spans="1:21" ht="41.4" hidden="1" x14ac:dyDescent="0.25">
      <c r="B97" s="44" t="s">
        <v>102</v>
      </c>
      <c r="C97" s="45">
        <v>5062</v>
      </c>
      <c r="D97" s="44" t="s">
        <v>495</v>
      </c>
      <c r="E97" s="56" t="s">
        <v>103</v>
      </c>
      <c r="F97" s="39">
        <v>6379480</v>
      </c>
      <c r="G97" s="47">
        <v>6379480</v>
      </c>
      <c r="H97" s="47">
        <v>1502031</v>
      </c>
      <c r="I97" s="47">
        <v>40900</v>
      </c>
      <c r="J97" s="47">
        <v>0</v>
      </c>
      <c r="K97" s="40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0">
        <v>6379480</v>
      </c>
    </row>
    <row r="98" spans="1:21" ht="13.8" hidden="1" x14ac:dyDescent="0.25">
      <c r="B98" s="256" t="s">
        <v>362</v>
      </c>
      <c r="C98" s="43">
        <v>7300</v>
      </c>
      <c r="D98" s="256"/>
      <c r="E98" s="43" t="s">
        <v>364</v>
      </c>
      <c r="F98" s="40">
        <v>0</v>
      </c>
      <c r="G98" s="40">
        <v>0</v>
      </c>
      <c r="H98" s="256">
        <v>0</v>
      </c>
      <c r="I98" s="43">
        <v>0</v>
      </c>
      <c r="J98" s="256">
        <v>0</v>
      </c>
      <c r="K98" s="43">
        <v>0</v>
      </c>
      <c r="L98" s="40">
        <v>0</v>
      </c>
      <c r="M98" s="40">
        <v>0</v>
      </c>
      <c r="N98" s="256">
        <v>0</v>
      </c>
      <c r="O98" s="43">
        <v>0</v>
      </c>
      <c r="P98" s="256">
        <v>0</v>
      </c>
      <c r="Q98" s="43">
        <v>0</v>
      </c>
    </row>
    <row r="99" spans="1:21" ht="13.8" hidden="1" x14ac:dyDescent="0.25">
      <c r="B99" s="44" t="s">
        <v>363</v>
      </c>
      <c r="C99" s="45">
        <v>7321</v>
      </c>
      <c r="D99" s="44" t="s">
        <v>365</v>
      </c>
      <c r="E99" s="56" t="s">
        <v>146</v>
      </c>
      <c r="F99" s="39">
        <v>0</v>
      </c>
      <c r="G99" s="47">
        <v>0</v>
      </c>
      <c r="H99" s="44">
        <v>0</v>
      </c>
      <c r="I99" s="45">
        <v>0</v>
      </c>
      <c r="J99" s="44">
        <v>0</v>
      </c>
      <c r="K99" s="56">
        <v>0</v>
      </c>
      <c r="L99" s="39">
        <v>0</v>
      </c>
      <c r="M99" s="47">
        <v>0</v>
      </c>
      <c r="N99" s="44">
        <v>0</v>
      </c>
      <c r="O99" s="45">
        <v>0</v>
      </c>
      <c r="P99" s="44">
        <v>0</v>
      </c>
      <c r="Q99" s="56">
        <v>0</v>
      </c>
    </row>
    <row r="100" spans="1:21" ht="41.4" hidden="1" x14ac:dyDescent="0.25">
      <c r="B100" s="44" t="s">
        <v>7</v>
      </c>
      <c r="C100" s="45">
        <v>7361</v>
      </c>
      <c r="D100" s="44" t="s">
        <v>338</v>
      </c>
      <c r="E100" s="56" t="s">
        <v>10</v>
      </c>
      <c r="F100" s="39">
        <v>0</v>
      </c>
      <c r="G100" s="47">
        <v>0</v>
      </c>
      <c r="H100" s="44">
        <v>0</v>
      </c>
      <c r="I100" s="45">
        <v>0</v>
      </c>
      <c r="J100" s="44">
        <v>0</v>
      </c>
      <c r="K100" s="56">
        <v>0</v>
      </c>
      <c r="L100" s="39">
        <v>0</v>
      </c>
      <c r="M100" s="47">
        <v>0</v>
      </c>
      <c r="N100" s="44">
        <v>0</v>
      </c>
      <c r="O100" s="45">
        <v>0</v>
      </c>
      <c r="P100" s="44">
        <v>0</v>
      </c>
      <c r="Q100" s="56">
        <v>0</v>
      </c>
    </row>
    <row r="101" spans="1:21" ht="41.4" hidden="1" x14ac:dyDescent="0.25">
      <c r="A101" s="77"/>
      <c r="B101" s="44" t="s">
        <v>11</v>
      </c>
      <c r="C101" s="45">
        <v>7363</v>
      </c>
      <c r="D101" s="44" t="s">
        <v>338</v>
      </c>
      <c r="E101" s="56" t="s">
        <v>12</v>
      </c>
      <c r="F101" s="39">
        <v>0</v>
      </c>
      <c r="G101" s="47">
        <v>0</v>
      </c>
      <c r="H101" s="44">
        <v>0</v>
      </c>
      <c r="I101" s="45">
        <v>0</v>
      </c>
      <c r="J101" s="44">
        <v>0</v>
      </c>
      <c r="K101" s="56">
        <v>0</v>
      </c>
      <c r="L101" s="39">
        <v>0</v>
      </c>
      <c r="M101" s="47">
        <v>0</v>
      </c>
      <c r="N101" s="44">
        <v>0</v>
      </c>
      <c r="O101" s="45">
        <v>0</v>
      </c>
      <c r="P101" s="44">
        <v>0</v>
      </c>
      <c r="Q101" s="56">
        <v>0</v>
      </c>
    </row>
    <row r="102" spans="1:21" ht="13.8" hidden="1" x14ac:dyDescent="0.25">
      <c r="B102" s="256" t="s">
        <v>13</v>
      </c>
      <c r="C102" s="43">
        <v>8300</v>
      </c>
      <c r="D102" s="256"/>
      <c r="E102" s="43" t="s">
        <v>210</v>
      </c>
      <c r="F102" s="40">
        <v>0</v>
      </c>
      <c r="G102" s="40">
        <v>0</v>
      </c>
      <c r="H102" s="256">
        <v>0</v>
      </c>
      <c r="I102" s="43">
        <v>0</v>
      </c>
      <c r="J102" s="256">
        <v>0</v>
      </c>
      <c r="K102" s="43">
        <v>0</v>
      </c>
      <c r="L102" s="40">
        <v>0</v>
      </c>
      <c r="M102" s="40">
        <v>0</v>
      </c>
      <c r="N102" s="256">
        <v>0</v>
      </c>
      <c r="O102" s="43">
        <v>0</v>
      </c>
      <c r="P102" s="256">
        <v>0</v>
      </c>
      <c r="Q102" s="43">
        <v>0</v>
      </c>
    </row>
    <row r="103" spans="1:21" ht="13.8" hidden="1" x14ac:dyDescent="0.25">
      <c r="B103" s="44" t="s">
        <v>75</v>
      </c>
      <c r="C103" s="45">
        <v>4082</v>
      </c>
      <c r="D103" s="44" t="s">
        <v>493</v>
      </c>
      <c r="E103" s="56" t="s">
        <v>632</v>
      </c>
      <c r="F103" s="39">
        <v>0</v>
      </c>
      <c r="G103" s="47">
        <v>0</v>
      </c>
      <c r="H103" s="44">
        <v>0</v>
      </c>
      <c r="I103" s="45">
        <v>0</v>
      </c>
      <c r="J103" s="44">
        <v>0</v>
      </c>
      <c r="K103" s="56">
        <v>0</v>
      </c>
      <c r="L103" s="39">
        <v>0</v>
      </c>
      <c r="M103" s="47">
        <v>0</v>
      </c>
      <c r="N103" s="44">
        <v>0</v>
      </c>
      <c r="O103" s="45">
        <v>0</v>
      </c>
      <c r="P103" s="44">
        <v>0</v>
      </c>
      <c r="Q103" s="56">
        <v>0</v>
      </c>
    </row>
    <row r="104" spans="1:21" ht="15.75" hidden="1" customHeight="1" x14ac:dyDescent="0.25">
      <c r="B104" s="256" t="s">
        <v>404</v>
      </c>
      <c r="C104" s="283" t="s">
        <v>558</v>
      </c>
      <c r="D104" s="284"/>
      <c r="E104" s="285"/>
      <c r="F104" s="39">
        <v>530430481.65000004</v>
      </c>
      <c r="G104" s="39">
        <v>530430481.65000004</v>
      </c>
      <c r="H104" s="40">
        <v>6242600</v>
      </c>
      <c r="I104" s="40">
        <v>1037500</v>
      </c>
      <c r="J104" s="40">
        <v>0</v>
      </c>
      <c r="K104" s="40">
        <v>398038230.38999999</v>
      </c>
      <c r="L104" s="40">
        <v>15344841</v>
      </c>
      <c r="M104" s="40">
        <v>37462500</v>
      </c>
      <c r="N104" s="40">
        <v>0</v>
      </c>
      <c r="O104" s="40">
        <v>0</v>
      </c>
      <c r="P104" s="40">
        <v>360575730.38999999</v>
      </c>
      <c r="Q104" s="40">
        <v>928468712.03999996</v>
      </c>
      <c r="S104" s="76"/>
      <c r="T104" s="76"/>
      <c r="U104" s="76"/>
    </row>
    <row r="105" spans="1:21" ht="21" hidden="1" customHeight="1" x14ac:dyDescent="0.25">
      <c r="B105" s="41" t="s">
        <v>405</v>
      </c>
      <c r="C105" s="263" t="s">
        <v>558</v>
      </c>
      <c r="D105" s="264"/>
      <c r="E105" s="265"/>
      <c r="F105" s="39">
        <v>530430481.65000004</v>
      </c>
      <c r="G105" s="80">
        <v>530430481.65000004</v>
      </c>
      <c r="H105" s="42">
        <v>6242600</v>
      </c>
      <c r="I105" s="42">
        <v>1037500</v>
      </c>
      <c r="J105" s="42">
        <v>0</v>
      </c>
      <c r="K105" s="42">
        <v>398038230.38999999</v>
      </c>
      <c r="L105" s="42">
        <v>15344841</v>
      </c>
      <c r="M105" s="42">
        <v>37462500</v>
      </c>
      <c r="N105" s="42">
        <v>0</v>
      </c>
      <c r="O105" s="42">
        <v>0</v>
      </c>
      <c r="P105" s="42">
        <v>360575730.38999999</v>
      </c>
      <c r="Q105" s="40">
        <v>928468712.03999996</v>
      </c>
      <c r="S105" s="76"/>
    </row>
    <row r="106" spans="1:21" ht="15" hidden="1" customHeight="1" x14ac:dyDescent="0.25">
      <c r="B106" s="256" t="s">
        <v>406</v>
      </c>
      <c r="C106" s="43">
        <v>1000</v>
      </c>
      <c r="D106" s="259" t="s">
        <v>226</v>
      </c>
      <c r="E106" s="260"/>
      <c r="F106" s="40">
        <v>94587586.209999993</v>
      </c>
      <c r="G106" s="40">
        <v>94587586.209999993</v>
      </c>
      <c r="H106" s="40">
        <v>0</v>
      </c>
      <c r="I106" s="40">
        <v>0</v>
      </c>
      <c r="J106" s="40">
        <v>0</v>
      </c>
      <c r="K106" s="40">
        <v>13513000</v>
      </c>
      <c r="L106" s="40">
        <v>0</v>
      </c>
      <c r="M106" s="40">
        <v>13513000</v>
      </c>
      <c r="N106" s="40">
        <v>0</v>
      </c>
      <c r="O106" s="40">
        <v>0</v>
      </c>
      <c r="P106" s="40">
        <v>0</v>
      </c>
      <c r="Q106" s="40">
        <v>108100586.20999999</v>
      </c>
      <c r="S106" s="76"/>
    </row>
    <row r="107" spans="1:21" ht="27.6" hidden="1" x14ac:dyDescent="0.25">
      <c r="B107" s="256" t="s">
        <v>574</v>
      </c>
      <c r="C107" s="43">
        <v>1100</v>
      </c>
      <c r="D107" s="256"/>
      <c r="E107" s="55" t="s">
        <v>475</v>
      </c>
      <c r="F107" s="40">
        <v>91112186.209999993</v>
      </c>
      <c r="G107" s="40">
        <v>91112186.209999993</v>
      </c>
      <c r="H107" s="40">
        <v>0</v>
      </c>
      <c r="I107" s="40">
        <v>0</v>
      </c>
      <c r="J107" s="40">
        <v>0</v>
      </c>
      <c r="K107" s="40">
        <v>13513000</v>
      </c>
      <c r="L107" s="40">
        <v>0</v>
      </c>
      <c r="M107" s="40">
        <v>13513000</v>
      </c>
      <c r="N107" s="40">
        <v>0</v>
      </c>
      <c r="O107" s="40">
        <v>0</v>
      </c>
      <c r="P107" s="40">
        <v>0</v>
      </c>
      <c r="Q107" s="39">
        <v>104625186.20999999</v>
      </c>
      <c r="S107" s="76"/>
    </row>
    <row r="108" spans="1:21" ht="40.5" hidden="1" customHeight="1" x14ac:dyDescent="0.25">
      <c r="B108" s="44" t="s">
        <v>575</v>
      </c>
      <c r="C108" s="45">
        <v>1101</v>
      </c>
      <c r="D108" s="44" t="s">
        <v>471</v>
      </c>
      <c r="E108" s="56" t="s">
        <v>576</v>
      </c>
      <c r="F108" s="40">
        <v>82816986.209999993</v>
      </c>
      <c r="G108" s="47">
        <v>82816986.209999993</v>
      </c>
      <c r="H108" s="47">
        <v>0</v>
      </c>
      <c r="I108" s="47">
        <v>0</v>
      </c>
      <c r="J108" s="47">
        <v>0</v>
      </c>
      <c r="K108" s="40">
        <v>13513000</v>
      </c>
      <c r="L108" s="40">
        <v>0</v>
      </c>
      <c r="M108" s="47">
        <v>13513000</v>
      </c>
      <c r="N108" s="47">
        <v>0</v>
      </c>
      <c r="O108" s="47">
        <v>0</v>
      </c>
      <c r="P108" s="47">
        <v>0</v>
      </c>
      <c r="Q108" s="40">
        <v>96329986.209999993</v>
      </c>
      <c r="S108" s="76"/>
    </row>
    <row r="109" spans="1:21" ht="47.25" hidden="1" customHeight="1" x14ac:dyDescent="0.25">
      <c r="B109" s="48" t="s">
        <v>577</v>
      </c>
      <c r="C109" s="255">
        <v>1102</v>
      </c>
      <c r="D109" s="48" t="s">
        <v>471</v>
      </c>
      <c r="E109" s="49" t="s">
        <v>578</v>
      </c>
      <c r="F109" s="40">
        <v>8295200</v>
      </c>
      <c r="G109" s="47">
        <v>8295200</v>
      </c>
      <c r="H109" s="47">
        <v>0</v>
      </c>
      <c r="I109" s="47">
        <v>0</v>
      </c>
      <c r="J109" s="47">
        <v>0</v>
      </c>
      <c r="K109" s="40">
        <v>0</v>
      </c>
      <c r="L109" s="40">
        <v>0</v>
      </c>
      <c r="M109" s="47">
        <v>0</v>
      </c>
      <c r="N109" s="47">
        <v>0</v>
      </c>
      <c r="O109" s="47">
        <v>0</v>
      </c>
      <c r="P109" s="47">
        <v>0</v>
      </c>
      <c r="Q109" s="40">
        <v>8295200</v>
      </c>
      <c r="S109" s="76"/>
    </row>
    <row r="110" spans="1:21" ht="27.6" hidden="1" x14ac:dyDescent="0.25">
      <c r="B110" s="50" t="s">
        <v>408</v>
      </c>
      <c r="C110" s="51">
        <v>1120</v>
      </c>
      <c r="D110" s="50" t="s">
        <v>490</v>
      </c>
      <c r="E110" s="52" t="s">
        <v>407</v>
      </c>
      <c r="F110" s="53">
        <v>3475400</v>
      </c>
      <c r="G110" s="54">
        <v>3475400</v>
      </c>
      <c r="H110" s="54">
        <v>0</v>
      </c>
      <c r="I110" s="54">
        <v>0</v>
      </c>
      <c r="J110" s="54">
        <v>0</v>
      </c>
      <c r="K110" s="53">
        <v>0</v>
      </c>
      <c r="L110" s="53">
        <v>0</v>
      </c>
      <c r="M110" s="54">
        <v>0</v>
      </c>
      <c r="N110" s="54">
        <v>0</v>
      </c>
      <c r="O110" s="54">
        <v>0</v>
      </c>
      <c r="P110" s="54">
        <v>0</v>
      </c>
      <c r="Q110" s="53">
        <v>3475400</v>
      </c>
      <c r="S110" s="76"/>
    </row>
    <row r="111" spans="1:21" ht="13.8" hidden="1" x14ac:dyDescent="0.25">
      <c r="B111" s="256" t="s">
        <v>409</v>
      </c>
      <c r="C111" s="43">
        <v>2000</v>
      </c>
      <c r="D111" s="256"/>
      <c r="E111" s="43" t="s">
        <v>227</v>
      </c>
      <c r="F111" s="40">
        <v>435842895.44000006</v>
      </c>
      <c r="G111" s="40">
        <v>435842895.44000006</v>
      </c>
      <c r="H111" s="40">
        <v>6242600</v>
      </c>
      <c r="I111" s="40">
        <v>1037500</v>
      </c>
      <c r="J111" s="40">
        <v>0</v>
      </c>
      <c r="K111" s="40">
        <v>384525230.38999999</v>
      </c>
      <c r="L111" s="40">
        <v>15344841</v>
      </c>
      <c r="M111" s="40">
        <v>23949500</v>
      </c>
      <c r="N111" s="40">
        <v>0</v>
      </c>
      <c r="O111" s="40">
        <v>0</v>
      </c>
      <c r="P111" s="40">
        <v>360575730.38999999</v>
      </c>
      <c r="Q111" s="39">
        <v>820368125.83000004</v>
      </c>
      <c r="S111" s="76"/>
    </row>
    <row r="112" spans="1:21" ht="36.75" hidden="1" customHeight="1" x14ac:dyDescent="0.25">
      <c r="B112" s="44" t="s">
        <v>410</v>
      </c>
      <c r="C112" s="45" t="s">
        <v>228</v>
      </c>
      <c r="D112" s="44" t="s">
        <v>476</v>
      </c>
      <c r="E112" s="56" t="s">
        <v>286</v>
      </c>
      <c r="F112" s="39">
        <v>63248778</v>
      </c>
      <c r="G112" s="47">
        <v>63248778</v>
      </c>
      <c r="H112" s="47">
        <v>0</v>
      </c>
      <c r="I112" s="47">
        <v>0</v>
      </c>
      <c r="J112" s="47">
        <v>0</v>
      </c>
      <c r="K112" s="40">
        <v>2059137</v>
      </c>
      <c r="L112" s="47">
        <v>2059137</v>
      </c>
      <c r="M112" s="47">
        <v>0</v>
      </c>
      <c r="N112" s="47">
        <v>0</v>
      </c>
      <c r="O112" s="47">
        <v>0</v>
      </c>
      <c r="P112" s="47">
        <v>2059137</v>
      </c>
      <c r="Q112" s="40">
        <v>65307915</v>
      </c>
      <c r="S112" s="76"/>
    </row>
    <row r="113" spans="2:19" ht="36.75" hidden="1" customHeight="1" x14ac:dyDescent="0.25">
      <c r="B113" s="44"/>
      <c r="C113" s="45"/>
      <c r="D113" s="44"/>
      <c r="E113" s="57" t="s">
        <v>171</v>
      </c>
      <c r="F113" s="39">
        <v>0</v>
      </c>
      <c r="G113" s="47">
        <v>0</v>
      </c>
      <c r="H113" s="47">
        <v>0</v>
      </c>
      <c r="I113" s="47">
        <v>0</v>
      </c>
      <c r="J113" s="47">
        <v>0</v>
      </c>
      <c r="K113" s="40">
        <v>0</v>
      </c>
      <c r="L113" s="40">
        <v>0</v>
      </c>
      <c r="M113" s="47">
        <v>0</v>
      </c>
      <c r="N113" s="47">
        <v>0</v>
      </c>
      <c r="O113" s="47">
        <v>0</v>
      </c>
      <c r="P113" s="47">
        <v>0</v>
      </c>
      <c r="Q113" s="40">
        <v>0</v>
      </c>
      <c r="S113" s="76"/>
    </row>
    <row r="114" spans="2:19" ht="27.6" hidden="1" x14ac:dyDescent="0.25">
      <c r="B114" s="44" t="s">
        <v>417</v>
      </c>
      <c r="C114" s="45">
        <v>2020</v>
      </c>
      <c r="D114" s="44" t="s">
        <v>477</v>
      </c>
      <c r="E114" s="56" t="s">
        <v>229</v>
      </c>
      <c r="F114" s="39">
        <v>126397542.52</v>
      </c>
      <c r="G114" s="47">
        <v>126397542.52</v>
      </c>
      <c r="H114" s="47">
        <v>0</v>
      </c>
      <c r="I114" s="47">
        <v>0</v>
      </c>
      <c r="J114" s="47">
        <v>0</v>
      </c>
      <c r="K114" s="40">
        <v>7765704</v>
      </c>
      <c r="L114" s="47">
        <v>7765704</v>
      </c>
      <c r="M114" s="47">
        <v>0</v>
      </c>
      <c r="N114" s="47">
        <v>0</v>
      </c>
      <c r="O114" s="47">
        <v>0</v>
      </c>
      <c r="P114" s="47">
        <v>7765704</v>
      </c>
      <c r="Q114" s="40">
        <v>134163246.52</v>
      </c>
      <c r="S114" s="76"/>
    </row>
    <row r="115" spans="2:19" ht="24" hidden="1" x14ac:dyDescent="0.25">
      <c r="B115" s="44"/>
      <c r="C115" s="45"/>
      <c r="D115" s="44"/>
      <c r="E115" s="57" t="s">
        <v>277</v>
      </c>
      <c r="F115" s="39">
        <v>0</v>
      </c>
      <c r="G115" s="47">
        <v>0</v>
      </c>
      <c r="H115" s="47">
        <v>0</v>
      </c>
      <c r="I115" s="47">
        <v>0</v>
      </c>
      <c r="J115" s="47">
        <v>0</v>
      </c>
      <c r="K115" s="40">
        <v>0</v>
      </c>
      <c r="L115" s="40">
        <v>0</v>
      </c>
      <c r="M115" s="47">
        <v>0</v>
      </c>
      <c r="N115" s="47">
        <v>0</v>
      </c>
      <c r="O115" s="47">
        <v>0</v>
      </c>
      <c r="P115" s="47">
        <v>0</v>
      </c>
      <c r="Q115" s="40">
        <v>0</v>
      </c>
      <c r="S115" s="76"/>
    </row>
    <row r="116" spans="2:19" ht="22.5" hidden="1" customHeight="1" x14ac:dyDescent="0.25">
      <c r="B116" s="44" t="s">
        <v>418</v>
      </c>
      <c r="C116" s="45">
        <v>2040</v>
      </c>
      <c r="D116" s="44" t="s">
        <v>478</v>
      </c>
      <c r="E116" s="224" t="s">
        <v>419</v>
      </c>
      <c r="F116" s="40">
        <v>10337953.92</v>
      </c>
      <c r="G116" s="47">
        <v>10337953.92</v>
      </c>
      <c r="H116" s="47">
        <v>0</v>
      </c>
      <c r="I116" s="47">
        <v>0</v>
      </c>
      <c r="J116" s="47">
        <v>0</v>
      </c>
      <c r="K116" s="40">
        <v>0</v>
      </c>
      <c r="L116" s="40">
        <v>0</v>
      </c>
      <c r="M116" s="47">
        <v>0</v>
      </c>
      <c r="N116" s="47">
        <v>0</v>
      </c>
      <c r="O116" s="47">
        <v>0</v>
      </c>
      <c r="P116" s="47">
        <v>0</v>
      </c>
      <c r="Q116" s="40">
        <v>10337953.92</v>
      </c>
      <c r="S116" s="76"/>
    </row>
    <row r="117" spans="2:19" ht="27.6" hidden="1" x14ac:dyDescent="0.25">
      <c r="B117" s="44" t="s">
        <v>420</v>
      </c>
      <c r="C117" s="45">
        <v>2050</v>
      </c>
      <c r="D117" s="44" t="s">
        <v>480</v>
      </c>
      <c r="E117" s="82" t="s">
        <v>230</v>
      </c>
      <c r="F117" s="40">
        <v>56699000</v>
      </c>
      <c r="G117" s="47">
        <v>56699000</v>
      </c>
      <c r="H117" s="47">
        <v>0</v>
      </c>
      <c r="I117" s="47">
        <v>0</v>
      </c>
      <c r="J117" s="47">
        <v>0</v>
      </c>
      <c r="K117" s="40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0">
        <v>56699000</v>
      </c>
      <c r="S117" s="76"/>
    </row>
    <row r="118" spans="2:19" ht="25.5" hidden="1" customHeight="1" x14ac:dyDescent="0.25">
      <c r="B118" s="44" t="s">
        <v>411</v>
      </c>
      <c r="C118" s="45">
        <v>2060</v>
      </c>
      <c r="D118" s="44" t="s">
        <v>481</v>
      </c>
      <c r="E118" s="56" t="s">
        <v>231</v>
      </c>
      <c r="F118" s="40">
        <v>19660600</v>
      </c>
      <c r="G118" s="47">
        <v>19660600</v>
      </c>
      <c r="H118" s="47">
        <v>0</v>
      </c>
      <c r="I118" s="47">
        <v>0</v>
      </c>
      <c r="J118" s="47">
        <v>0</v>
      </c>
      <c r="K118" s="40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0">
        <v>19660600</v>
      </c>
      <c r="S118" s="76"/>
    </row>
    <row r="119" spans="2:19" ht="13.8" hidden="1" x14ac:dyDescent="0.25">
      <c r="B119" s="44" t="s">
        <v>412</v>
      </c>
      <c r="C119" s="45">
        <v>2070</v>
      </c>
      <c r="D119" s="44" t="s">
        <v>482</v>
      </c>
      <c r="E119" s="82" t="s">
        <v>421</v>
      </c>
      <c r="F119" s="39">
        <v>42058000</v>
      </c>
      <c r="G119" s="47">
        <v>42058000</v>
      </c>
      <c r="H119" s="47">
        <v>0</v>
      </c>
      <c r="I119" s="47">
        <v>0</v>
      </c>
      <c r="J119" s="47">
        <v>0</v>
      </c>
      <c r="K119" s="40">
        <v>5520000</v>
      </c>
      <c r="L119" s="40">
        <v>5520000</v>
      </c>
      <c r="M119" s="47">
        <v>0</v>
      </c>
      <c r="N119" s="47">
        <v>0</v>
      </c>
      <c r="O119" s="47">
        <v>0</v>
      </c>
      <c r="P119" s="47">
        <v>5520000</v>
      </c>
      <c r="Q119" s="40">
        <v>47578000</v>
      </c>
      <c r="S119" s="76"/>
    </row>
    <row r="120" spans="2:19" ht="60" hidden="1" x14ac:dyDescent="0.25">
      <c r="B120" s="44"/>
      <c r="C120" s="45"/>
      <c r="D120" s="44"/>
      <c r="E120" s="57" t="s">
        <v>288</v>
      </c>
      <c r="F120" s="39">
        <v>0</v>
      </c>
      <c r="G120" s="47">
        <v>0</v>
      </c>
      <c r="H120" s="47">
        <v>0</v>
      </c>
      <c r="I120" s="47">
        <v>0</v>
      </c>
      <c r="J120" s="47">
        <v>0</v>
      </c>
      <c r="K120" s="40">
        <v>0</v>
      </c>
      <c r="L120" s="40">
        <v>0</v>
      </c>
      <c r="M120" s="47">
        <v>0</v>
      </c>
      <c r="N120" s="47">
        <v>0</v>
      </c>
      <c r="O120" s="47">
        <v>0</v>
      </c>
      <c r="P120" s="47">
        <v>0</v>
      </c>
      <c r="Q120" s="40">
        <v>0</v>
      </c>
      <c r="S120" s="76"/>
    </row>
    <row r="121" spans="2:19" ht="27.6" hidden="1" x14ac:dyDescent="0.25">
      <c r="B121" s="44" t="s">
        <v>413</v>
      </c>
      <c r="C121" s="45">
        <v>2090</v>
      </c>
      <c r="D121" s="44" t="s">
        <v>592</v>
      </c>
      <c r="E121" s="82" t="s">
        <v>232</v>
      </c>
      <c r="F121" s="39">
        <v>0</v>
      </c>
      <c r="G121" s="47">
        <v>0</v>
      </c>
      <c r="H121" s="47">
        <v>0</v>
      </c>
      <c r="I121" s="47">
        <v>0</v>
      </c>
      <c r="J121" s="47">
        <v>0</v>
      </c>
      <c r="K121" s="40">
        <v>0</v>
      </c>
      <c r="L121" s="40">
        <v>0</v>
      </c>
      <c r="M121" s="47">
        <v>0</v>
      </c>
      <c r="N121" s="47">
        <v>0</v>
      </c>
      <c r="O121" s="47">
        <v>0</v>
      </c>
      <c r="P121" s="47">
        <v>0</v>
      </c>
      <c r="Q121" s="40">
        <v>0</v>
      </c>
      <c r="S121" s="76"/>
    </row>
    <row r="122" spans="2:19" ht="27.6" hidden="1" x14ac:dyDescent="0.25">
      <c r="B122" s="44" t="s">
        <v>422</v>
      </c>
      <c r="C122" s="45">
        <v>2120</v>
      </c>
      <c r="D122" s="44" t="s">
        <v>483</v>
      </c>
      <c r="E122" s="85" t="s">
        <v>233</v>
      </c>
      <c r="F122" s="39">
        <v>0</v>
      </c>
      <c r="G122" s="47">
        <v>0</v>
      </c>
      <c r="H122" s="47">
        <v>0</v>
      </c>
      <c r="I122" s="47">
        <v>0</v>
      </c>
      <c r="J122" s="47">
        <v>0</v>
      </c>
      <c r="K122" s="40">
        <v>0</v>
      </c>
      <c r="L122" s="40">
        <v>0</v>
      </c>
      <c r="M122" s="47">
        <v>0</v>
      </c>
      <c r="N122" s="47">
        <v>0</v>
      </c>
      <c r="O122" s="47">
        <v>0</v>
      </c>
      <c r="P122" s="47">
        <v>0</v>
      </c>
      <c r="Q122" s="40">
        <v>0</v>
      </c>
      <c r="S122" s="76"/>
    </row>
    <row r="123" spans="2:19" ht="27.6" hidden="1" x14ac:dyDescent="0.25">
      <c r="B123" s="44" t="s">
        <v>414</v>
      </c>
      <c r="C123" s="45">
        <v>2130</v>
      </c>
      <c r="D123" s="44" t="s">
        <v>484</v>
      </c>
      <c r="E123" s="56" t="s">
        <v>234</v>
      </c>
      <c r="F123" s="40">
        <v>17769598</v>
      </c>
      <c r="G123" s="47">
        <v>17769598</v>
      </c>
      <c r="H123" s="47">
        <v>0</v>
      </c>
      <c r="I123" s="47">
        <v>0</v>
      </c>
      <c r="J123" s="47">
        <v>0</v>
      </c>
      <c r="K123" s="40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0">
        <v>17769598</v>
      </c>
      <c r="S123" s="76"/>
    </row>
    <row r="124" spans="2:19" ht="27.6" hidden="1" x14ac:dyDescent="0.25">
      <c r="B124" s="44" t="s">
        <v>606</v>
      </c>
      <c r="C124" s="45">
        <v>2140</v>
      </c>
      <c r="D124" s="44"/>
      <c r="E124" s="82" t="s">
        <v>607</v>
      </c>
      <c r="F124" s="39">
        <v>0</v>
      </c>
      <c r="G124" s="47">
        <v>0</v>
      </c>
      <c r="H124" s="47">
        <v>0</v>
      </c>
      <c r="I124" s="47">
        <v>0</v>
      </c>
      <c r="J124" s="47">
        <v>0</v>
      </c>
      <c r="K124" s="40">
        <v>0</v>
      </c>
      <c r="L124" s="40">
        <v>0</v>
      </c>
      <c r="M124" s="47">
        <v>0</v>
      </c>
      <c r="N124" s="47">
        <v>0</v>
      </c>
      <c r="O124" s="47">
        <v>0</v>
      </c>
      <c r="P124" s="47">
        <v>0</v>
      </c>
      <c r="Q124" s="40">
        <v>0</v>
      </c>
      <c r="S124" s="76"/>
    </row>
    <row r="125" spans="2:19" ht="31.5" hidden="1" customHeight="1" x14ac:dyDescent="0.25">
      <c r="B125" s="44" t="s">
        <v>425</v>
      </c>
      <c r="C125" s="45">
        <v>2144</v>
      </c>
      <c r="D125" s="44" t="s">
        <v>593</v>
      </c>
      <c r="E125" s="82" t="s">
        <v>426</v>
      </c>
      <c r="F125" s="39">
        <v>0</v>
      </c>
      <c r="G125" s="47">
        <v>0</v>
      </c>
      <c r="H125" s="47">
        <v>0</v>
      </c>
      <c r="I125" s="47">
        <v>0</v>
      </c>
      <c r="J125" s="47">
        <v>0</v>
      </c>
      <c r="K125" s="40">
        <v>0</v>
      </c>
      <c r="L125" s="40">
        <v>0</v>
      </c>
      <c r="M125" s="47">
        <v>0</v>
      </c>
      <c r="N125" s="47">
        <v>0</v>
      </c>
      <c r="O125" s="47">
        <v>0</v>
      </c>
      <c r="P125" s="47">
        <v>0</v>
      </c>
      <c r="Q125" s="40">
        <v>0</v>
      </c>
      <c r="S125" s="76"/>
    </row>
    <row r="126" spans="2:19" ht="34.5" hidden="1" customHeight="1" x14ac:dyDescent="0.25">
      <c r="B126" s="44" t="s">
        <v>423</v>
      </c>
      <c r="C126" s="45">
        <v>2150</v>
      </c>
      <c r="D126" s="44" t="s">
        <v>484</v>
      </c>
      <c r="E126" s="82" t="s">
        <v>424</v>
      </c>
      <c r="F126" s="39">
        <v>99671423</v>
      </c>
      <c r="G126" s="47">
        <v>99671423</v>
      </c>
      <c r="H126" s="47">
        <v>6242600</v>
      </c>
      <c r="I126" s="47">
        <v>1037500</v>
      </c>
      <c r="J126" s="47">
        <v>0</v>
      </c>
      <c r="K126" s="40">
        <v>369180389.38999999</v>
      </c>
      <c r="L126" s="40">
        <v>0</v>
      </c>
      <c r="M126" s="47">
        <v>23949500</v>
      </c>
      <c r="N126" s="47">
        <v>0</v>
      </c>
      <c r="O126" s="47">
        <v>0</v>
      </c>
      <c r="P126" s="47">
        <v>345230889.38999999</v>
      </c>
      <c r="Q126" s="40">
        <v>468851812.38999999</v>
      </c>
      <c r="S126" s="76"/>
    </row>
    <row r="127" spans="2:19" ht="35.25" hidden="1" customHeight="1" x14ac:dyDescent="0.25">
      <c r="B127" s="44" t="s">
        <v>618</v>
      </c>
      <c r="C127" s="45">
        <v>2151</v>
      </c>
      <c r="D127" s="44" t="s">
        <v>619</v>
      </c>
      <c r="E127" s="56" t="s">
        <v>620</v>
      </c>
      <c r="F127" s="40">
        <v>92829560</v>
      </c>
      <c r="G127" s="47">
        <v>92829560</v>
      </c>
      <c r="H127" s="47">
        <v>6242600</v>
      </c>
      <c r="I127" s="47">
        <v>1037500</v>
      </c>
      <c r="J127" s="47">
        <v>0</v>
      </c>
      <c r="K127" s="40">
        <v>605500</v>
      </c>
      <c r="L127" s="47">
        <v>0</v>
      </c>
      <c r="M127" s="47">
        <v>605500</v>
      </c>
      <c r="N127" s="47">
        <v>0</v>
      </c>
      <c r="O127" s="47">
        <v>0</v>
      </c>
      <c r="P127" s="47">
        <v>0</v>
      </c>
      <c r="Q127" s="40">
        <v>93435060</v>
      </c>
      <c r="S127" s="76"/>
    </row>
    <row r="128" spans="2:19" ht="13.8" hidden="1" x14ac:dyDescent="0.25">
      <c r="B128" s="44" t="s">
        <v>618</v>
      </c>
      <c r="C128" s="45">
        <v>2151</v>
      </c>
      <c r="D128" s="44" t="s">
        <v>484</v>
      </c>
      <c r="E128" s="85" t="s">
        <v>327</v>
      </c>
      <c r="F128" s="39">
        <v>8629200</v>
      </c>
      <c r="G128" s="47">
        <v>8629200</v>
      </c>
      <c r="H128" s="47">
        <v>6242600</v>
      </c>
      <c r="I128" s="47">
        <v>1001000</v>
      </c>
      <c r="J128" s="47">
        <v>0</v>
      </c>
      <c r="K128" s="40">
        <v>0</v>
      </c>
      <c r="L128" s="40">
        <v>0</v>
      </c>
      <c r="M128" s="47">
        <v>0</v>
      </c>
      <c r="N128" s="47">
        <v>0</v>
      </c>
      <c r="O128" s="47">
        <v>0</v>
      </c>
      <c r="P128" s="47">
        <v>0</v>
      </c>
      <c r="Q128" s="40">
        <v>8629200</v>
      </c>
      <c r="S128" s="76"/>
    </row>
    <row r="129" spans="1:19" ht="32.25" hidden="1" customHeight="1" x14ac:dyDescent="0.25">
      <c r="B129" s="44" t="s">
        <v>621</v>
      </c>
      <c r="C129" s="45">
        <v>2152</v>
      </c>
      <c r="D129" s="44" t="s">
        <v>619</v>
      </c>
      <c r="E129" s="56" t="s">
        <v>623</v>
      </c>
      <c r="F129" s="40">
        <v>6841863</v>
      </c>
      <c r="G129" s="47">
        <v>6841863</v>
      </c>
      <c r="H129" s="225">
        <v>0</v>
      </c>
      <c r="I129" s="225">
        <v>0</v>
      </c>
      <c r="J129" s="225">
        <v>0</v>
      </c>
      <c r="K129" s="225">
        <v>368574889.38999999</v>
      </c>
      <c r="L129" s="40">
        <v>0</v>
      </c>
      <c r="M129" s="47">
        <v>23344000</v>
      </c>
      <c r="N129" s="225">
        <v>0</v>
      </c>
      <c r="O129" s="225">
        <v>0</v>
      </c>
      <c r="P129" s="225">
        <v>345230889.38999999</v>
      </c>
      <c r="Q129" s="40">
        <v>375416752.38999999</v>
      </c>
      <c r="S129" s="76"/>
    </row>
    <row r="130" spans="1:19" ht="32.25" hidden="1" customHeight="1" x14ac:dyDescent="0.25">
      <c r="B130" s="86"/>
      <c r="C130" s="86"/>
      <c r="D130" s="86"/>
      <c r="E130" s="86" t="s">
        <v>289</v>
      </c>
      <c r="F130" s="226">
        <v>0</v>
      </c>
      <c r="G130" s="227">
        <v>0</v>
      </c>
      <c r="H130" s="227">
        <v>0</v>
      </c>
      <c r="I130" s="227">
        <v>0</v>
      </c>
      <c r="J130" s="227">
        <v>0</v>
      </c>
      <c r="K130" s="226">
        <v>0</v>
      </c>
      <c r="L130" s="226">
        <v>0</v>
      </c>
      <c r="M130" s="227">
        <v>0</v>
      </c>
      <c r="N130" s="227">
        <v>0</v>
      </c>
      <c r="O130" s="227">
        <v>0</v>
      </c>
      <c r="P130" s="227">
        <v>0</v>
      </c>
      <c r="Q130" s="226">
        <v>0</v>
      </c>
      <c r="S130" s="76"/>
    </row>
    <row r="131" spans="1:19" ht="96.75" hidden="1" customHeight="1" x14ac:dyDescent="0.25">
      <c r="B131" s="86"/>
      <c r="C131" s="86"/>
      <c r="D131" s="86"/>
      <c r="E131" s="86" t="s">
        <v>290</v>
      </c>
      <c r="F131" s="226">
        <v>0</v>
      </c>
      <c r="G131" s="227">
        <v>0</v>
      </c>
      <c r="H131" s="227">
        <v>0</v>
      </c>
      <c r="I131" s="227">
        <v>0</v>
      </c>
      <c r="J131" s="227">
        <v>0</v>
      </c>
      <c r="K131" s="226">
        <v>0</v>
      </c>
      <c r="L131" s="226">
        <v>0</v>
      </c>
      <c r="M131" s="227">
        <v>0</v>
      </c>
      <c r="N131" s="227">
        <v>0</v>
      </c>
      <c r="O131" s="227">
        <v>0</v>
      </c>
      <c r="P131" s="227">
        <v>0</v>
      </c>
      <c r="Q131" s="226">
        <v>0</v>
      </c>
      <c r="S131" s="76"/>
    </row>
    <row r="132" spans="1:19" ht="42" hidden="1" customHeight="1" x14ac:dyDescent="0.25">
      <c r="B132" s="86"/>
      <c r="C132" s="86"/>
      <c r="D132" s="86"/>
      <c r="E132" s="86" t="s">
        <v>235</v>
      </c>
      <c r="F132" s="226">
        <v>0</v>
      </c>
      <c r="G132" s="227">
        <v>0</v>
      </c>
      <c r="H132" s="227">
        <v>0</v>
      </c>
      <c r="I132" s="227">
        <v>0</v>
      </c>
      <c r="J132" s="227">
        <v>0</v>
      </c>
      <c r="K132" s="226">
        <v>0</v>
      </c>
      <c r="L132" s="226">
        <v>0</v>
      </c>
      <c r="M132" s="227">
        <v>0</v>
      </c>
      <c r="N132" s="227">
        <v>0</v>
      </c>
      <c r="O132" s="227">
        <v>0</v>
      </c>
      <c r="P132" s="227">
        <v>0</v>
      </c>
      <c r="Q132" s="226">
        <v>0</v>
      </c>
      <c r="S132" s="76"/>
    </row>
    <row r="133" spans="1:19" ht="41.25" hidden="1" customHeight="1" x14ac:dyDescent="0.25">
      <c r="A133" s="77"/>
      <c r="B133" s="86"/>
      <c r="C133" s="86"/>
      <c r="D133" s="86"/>
      <c r="E133" s="86" t="s">
        <v>236</v>
      </c>
      <c r="F133" s="226">
        <v>0</v>
      </c>
      <c r="G133" s="227">
        <v>0</v>
      </c>
      <c r="H133" s="227">
        <v>0</v>
      </c>
      <c r="I133" s="227">
        <v>0</v>
      </c>
      <c r="J133" s="227">
        <v>0</v>
      </c>
      <c r="K133" s="226">
        <v>0</v>
      </c>
      <c r="L133" s="226">
        <v>0</v>
      </c>
      <c r="M133" s="227">
        <v>0</v>
      </c>
      <c r="N133" s="227">
        <v>0</v>
      </c>
      <c r="O133" s="227">
        <v>0</v>
      </c>
      <c r="P133" s="227">
        <v>0</v>
      </c>
      <c r="Q133" s="226">
        <v>0</v>
      </c>
      <c r="S133" s="76"/>
    </row>
    <row r="134" spans="1:19" ht="69.75" hidden="1" customHeight="1" x14ac:dyDescent="0.25">
      <c r="B134" s="86"/>
      <c r="C134" s="86"/>
      <c r="D134" s="86"/>
      <c r="E134" s="87" t="s">
        <v>73</v>
      </c>
      <c r="F134" s="226">
        <v>0</v>
      </c>
      <c r="G134" s="227">
        <v>0</v>
      </c>
      <c r="H134" s="227">
        <v>0</v>
      </c>
      <c r="I134" s="227">
        <v>0</v>
      </c>
      <c r="J134" s="227">
        <v>0</v>
      </c>
      <c r="K134" s="226">
        <v>368574889.38999999</v>
      </c>
      <c r="L134" s="226">
        <v>0</v>
      </c>
      <c r="M134" s="227">
        <v>23344000</v>
      </c>
      <c r="N134" s="227">
        <v>0</v>
      </c>
      <c r="O134" s="227">
        <v>0</v>
      </c>
      <c r="P134" s="227">
        <v>345230889.38999999</v>
      </c>
      <c r="Q134" s="226">
        <v>368574889.38999999</v>
      </c>
      <c r="S134" s="76"/>
    </row>
    <row r="135" spans="1:19" ht="21" hidden="1" customHeight="1" x14ac:dyDescent="0.25">
      <c r="A135" s="77"/>
      <c r="B135" s="44"/>
      <c r="C135" s="45"/>
      <c r="D135" s="44"/>
      <c r="E135" s="85" t="s">
        <v>237</v>
      </c>
      <c r="F135" s="39">
        <v>0</v>
      </c>
      <c r="G135" s="47">
        <v>0</v>
      </c>
      <c r="H135" s="47">
        <v>0</v>
      </c>
      <c r="I135" s="47">
        <v>0</v>
      </c>
      <c r="J135" s="47">
        <v>0</v>
      </c>
      <c r="K135" s="40">
        <v>0</v>
      </c>
      <c r="L135" s="40">
        <v>0</v>
      </c>
      <c r="M135" s="47">
        <v>0</v>
      </c>
      <c r="N135" s="47">
        <v>0</v>
      </c>
      <c r="O135" s="47">
        <v>0</v>
      </c>
      <c r="P135" s="47">
        <v>0</v>
      </c>
      <c r="Q135" s="40">
        <v>0</v>
      </c>
      <c r="S135" s="76"/>
    </row>
    <row r="136" spans="1:19" ht="14.25" hidden="1" customHeight="1" x14ac:dyDescent="0.25">
      <c r="B136" s="256" t="s">
        <v>415</v>
      </c>
      <c r="C136" s="58">
        <v>4000</v>
      </c>
      <c r="D136" s="259" t="s">
        <v>238</v>
      </c>
      <c r="E136" s="260"/>
      <c r="F136" s="40">
        <v>0</v>
      </c>
      <c r="G136" s="58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S136" s="76"/>
    </row>
    <row r="137" spans="1:19" ht="27.6" hidden="1" x14ac:dyDescent="0.25">
      <c r="B137" s="44" t="s">
        <v>428</v>
      </c>
      <c r="C137" s="45">
        <v>4030</v>
      </c>
      <c r="D137" s="44" t="s">
        <v>594</v>
      </c>
      <c r="E137" s="85" t="s">
        <v>427</v>
      </c>
      <c r="F137" s="39">
        <v>0</v>
      </c>
      <c r="G137" s="47">
        <v>0</v>
      </c>
      <c r="H137" s="47">
        <v>0</v>
      </c>
      <c r="I137" s="47">
        <v>0</v>
      </c>
      <c r="J137" s="47">
        <v>0</v>
      </c>
      <c r="K137" s="40">
        <v>0</v>
      </c>
      <c r="L137" s="40">
        <v>0</v>
      </c>
      <c r="M137" s="47">
        <v>0</v>
      </c>
      <c r="N137" s="47">
        <v>0</v>
      </c>
      <c r="O137" s="47">
        <v>0</v>
      </c>
      <c r="P137" s="47">
        <v>0</v>
      </c>
      <c r="Q137" s="40">
        <v>0</v>
      </c>
      <c r="S137" s="76"/>
    </row>
    <row r="138" spans="1:19" ht="43.5" hidden="1" customHeight="1" x14ac:dyDescent="0.25">
      <c r="B138" s="256" t="s">
        <v>211</v>
      </c>
      <c r="C138" s="45">
        <v>8300</v>
      </c>
      <c r="D138" s="259" t="s">
        <v>210</v>
      </c>
      <c r="E138" s="260"/>
      <c r="F138" s="40">
        <v>0</v>
      </c>
      <c r="G138" s="58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S138" s="76"/>
    </row>
    <row r="139" spans="1:19" ht="27.6" hidden="1" x14ac:dyDescent="0.25">
      <c r="B139" s="44" t="s">
        <v>14</v>
      </c>
      <c r="C139" s="45">
        <v>8311</v>
      </c>
      <c r="D139" s="44" t="s">
        <v>177</v>
      </c>
      <c r="E139" s="82" t="s">
        <v>292</v>
      </c>
      <c r="F139" s="39">
        <v>0</v>
      </c>
      <c r="G139" s="47">
        <v>0</v>
      </c>
      <c r="H139" s="47">
        <v>0</v>
      </c>
      <c r="I139" s="47">
        <v>0</v>
      </c>
      <c r="J139" s="47">
        <v>0</v>
      </c>
      <c r="K139" s="40">
        <v>0</v>
      </c>
      <c r="L139" s="40">
        <v>0</v>
      </c>
      <c r="M139" s="47">
        <v>0</v>
      </c>
      <c r="N139" s="47">
        <v>0</v>
      </c>
      <c r="O139" s="47">
        <v>0</v>
      </c>
      <c r="P139" s="47">
        <v>0</v>
      </c>
      <c r="Q139" s="40">
        <v>0</v>
      </c>
      <c r="S139" s="76"/>
    </row>
    <row r="140" spans="1:19" ht="13.8" hidden="1" x14ac:dyDescent="0.25">
      <c r="B140" s="44" t="s">
        <v>15</v>
      </c>
      <c r="C140" s="45">
        <v>8312</v>
      </c>
      <c r="D140" s="44" t="s">
        <v>16</v>
      </c>
      <c r="E140" s="82" t="s">
        <v>17</v>
      </c>
      <c r="F140" s="39">
        <v>0</v>
      </c>
      <c r="G140" s="47">
        <v>0</v>
      </c>
      <c r="H140" s="47">
        <v>0</v>
      </c>
      <c r="I140" s="47">
        <v>0</v>
      </c>
      <c r="J140" s="47">
        <v>0</v>
      </c>
      <c r="K140" s="40">
        <v>0</v>
      </c>
      <c r="L140" s="40">
        <v>0</v>
      </c>
      <c r="M140" s="47">
        <v>0</v>
      </c>
      <c r="N140" s="47">
        <v>0</v>
      </c>
      <c r="O140" s="47">
        <v>0</v>
      </c>
      <c r="P140" s="47">
        <v>0</v>
      </c>
      <c r="Q140" s="40">
        <v>0</v>
      </c>
      <c r="S140" s="76"/>
    </row>
    <row r="141" spans="1:19" ht="13.8" hidden="1" x14ac:dyDescent="0.25">
      <c r="A141" s="77"/>
      <c r="B141" s="44" t="s">
        <v>18</v>
      </c>
      <c r="C141" s="45">
        <v>8320</v>
      </c>
      <c r="D141" s="44" t="s">
        <v>19</v>
      </c>
      <c r="E141" s="82" t="s">
        <v>20</v>
      </c>
      <c r="F141" s="39">
        <v>0</v>
      </c>
      <c r="G141" s="47">
        <v>0</v>
      </c>
      <c r="H141" s="47">
        <v>0</v>
      </c>
      <c r="I141" s="47">
        <v>0</v>
      </c>
      <c r="J141" s="47">
        <v>0</v>
      </c>
      <c r="K141" s="40">
        <v>0</v>
      </c>
      <c r="L141" s="40">
        <v>0</v>
      </c>
      <c r="M141" s="47">
        <v>0</v>
      </c>
      <c r="N141" s="47">
        <v>0</v>
      </c>
      <c r="O141" s="47">
        <v>0</v>
      </c>
      <c r="P141" s="47">
        <v>0</v>
      </c>
      <c r="Q141" s="40">
        <v>0</v>
      </c>
      <c r="S141" s="76"/>
    </row>
    <row r="142" spans="1:19" ht="27.6" hidden="1" x14ac:dyDescent="0.25">
      <c r="B142" s="44" t="s">
        <v>429</v>
      </c>
      <c r="C142" s="45">
        <v>8330</v>
      </c>
      <c r="D142" s="44" t="s">
        <v>595</v>
      </c>
      <c r="E142" s="82" t="s">
        <v>431</v>
      </c>
      <c r="F142" s="39">
        <v>0</v>
      </c>
      <c r="G142" s="47">
        <v>0</v>
      </c>
      <c r="H142" s="47">
        <v>0</v>
      </c>
      <c r="I142" s="47">
        <v>0</v>
      </c>
      <c r="J142" s="47">
        <v>0</v>
      </c>
      <c r="K142" s="40">
        <v>0</v>
      </c>
      <c r="L142" s="40">
        <v>0</v>
      </c>
      <c r="M142" s="47">
        <v>0</v>
      </c>
      <c r="N142" s="47">
        <v>0</v>
      </c>
      <c r="O142" s="47">
        <v>0</v>
      </c>
      <c r="P142" s="47">
        <v>0</v>
      </c>
      <c r="Q142" s="40">
        <v>0</v>
      </c>
      <c r="S142" s="76"/>
    </row>
    <row r="143" spans="1:19" ht="30" hidden="1" customHeight="1" x14ac:dyDescent="0.25">
      <c r="B143" s="44" t="s">
        <v>430</v>
      </c>
      <c r="C143" s="45">
        <v>8340</v>
      </c>
      <c r="D143" s="44" t="s">
        <v>596</v>
      </c>
      <c r="E143" s="82" t="s">
        <v>432</v>
      </c>
      <c r="F143" s="39">
        <v>0</v>
      </c>
      <c r="G143" s="47">
        <v>0</v>
      </c>
      <c r="H143" s="47">
        <v>0</v>
      </c>
      <c r="I143" s="47">
        <v>0</v>
      </c>
      <c r="J143" s="47">
        <v>0</v>
      </c>
      <c r="K143" s="40">
        <v>0</v>
      </c>
      <c r="L143" s="40">
        <v>0</v>
      </c>
      <c r="M143" s="47">
        <v>0</v>
      </c>
      <c r="N143" s="47">
        <v>0</v>
      </c>
      <c r="O143" s="47">
        <v>0</v>
      </c>
      <c r="P143" s="47">
        <v>0</v>
      </c>
      <c r="Q143" s="40">
        <v>0</v>
      </c>
      <c r="S143" s="76"/>
    </row>
    <row r="144" spans="1:19" ht="31.5" hidden="1" customHeight="1" x14ac:dyDescent="0.25">
      <c r="B144" s="256" t="s">
        <v>433</v>
      </c>
      <c r="C144" s="45">
        <v>7300</v>
      </c>
      <c r="D144" s="259" t="s">
        <v>364</v>
      </c>
      <c r="E144" s="260"/>
      <c r="F144" s="40">
        <v>0</v>
      </c>
      <c r="G144" s="58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S144" s="76"/>
    </row>
    <row r="145" spans="1:21" ht="30" hidden="1" customHeight="1" x14ac:dyDescent="0.25">
      <c r="B145" s="44" t="s">
        <v>434</v>
      </c>
      <c r="C145" s="45">
        <v>7322</v>
      </c>
      <c r="D145" s="44" t="s">
        <v>597</v>
      </c>
      <c r="E145" s="82" t="s">
        <v>435</v>
      </c>
      <c r="F145" s="39">
        <v>0</v>
      </c>
      <c r="G145" s="47">
        <v>0</v>
      </c>
      <c r="H145" s="47">
        <v>0</v>
      </c>
      <c r="I145" s="47">
        <v>0</v>
      </c>
      <c r="J145" s="47">
        <v>0</v>
      </c>
      <c r="K145" s="40">
        <v>0</v>
      </c>
      <c r="L145" s="40">
        <v>0</v>
      </c>
      <c r="M145" s="47">
        <v>0</v>
      </c>
      <c r="N145" s="47">
        <v>0</v>
      </c>
      <c r="O145" s="47">
        <v>0</v>
      </c>
      <c r="P145" s="47">
        <v>0</v>
      </c>
      <c r="Q145" s="40">
        <v>0</v>
      </c>
      <c r="S145" s="76"/>
    </row>
    <row r="146" spans="1:21" ht="13.8" hidden="1" x14ac:dyDescent="0.25">
      <c r="B146" s="256" t="s">
        <v>21</v>
      </c>
      <c r="C146" s="45">
        <v>7360</v>
      </c>
      <c r="D146" s="259" t="s">
        <v>22</v>
      </c>
      <c r="E146" s="260"/>
      <c r="F146" s="40">
        <v>0</v>
      </c>
      <c r="G146" s="58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S146" s="76"/>
    </row>
    <row r="147" spans="1:21" ht="41.4" hidden="1" x14ac:dyDescent="0.25">
      <c r="B147" s="44" t="s">
        <v>23</v>
      </c>
      <c r="C147" s="45">
        <v>7361</v>
      </c>
      <c r="D147" s="44" t="s">
        <v>338</v>
      </c>
      <c r="E147" s="82" t="s">
        <v>10</v>
      </c>
      <c r="F147" s="39">
        <v>0</v>
      </c>
      <c r="G147" s="47">
        <v>0</v>
      </c>
      <c r="H147" s="47">
        <v>0</v>
      </c>
      <c r="I147" s="47">
        <v>0</v>
      </c>
      <c r="J147" s="47">
        <v>0</v>
      </c>
      <c r="K147" s="40">
        <v>0</v>
      </c>
      <c r="L147" s="40">
        <v>0</v>
      </c>
      <c r="M147" s="47">
        <v>0</v>
      </c>
      <c r="N147" s="47">
        <v>0</v>
      </c>
      <c r="O147" s="47">
        <v>0</v>
      </c>
      <c r="P147" s="47">
        <v>0</v>
      </c>
      <c r="Q147" s="40">
        <v>0</v>
      </c>
      <c r="S147" s="76"/>
    </row>
    <row r="148" spans="1:21" ht="47.25" hidden="1" customHeight="1" x14ac:dyDescent="0.25">
      <c r="B148" s="44" t="s">
        <v>24</v>
      </c>
      <c r="C148" s="45">
        <v>7363</v>
      </c>
      <c r="D148" s="44" t="s">
        <v>338</v>
      </c>
      <c r="E148" s="82" t="s">
        <v>12</v>
      </c>
      <c r="F148" s="39">
        <v>0</v>
      </c>
      <c r="G148" s="47">
        <v>0</v>
      </c>
      <c r="H148" s="47">
        <v>0</v>
      </c>
      <c r="I148" s="47">
        <v>0</v>
      </c>
      <c r="J148" s="47">
        <v>0</v>
      </c>
      <c r="K148" s="40">
        <v>0</v>
      </c>
      <c r="L148" s="40">
        <v>0</v>
      </c>
      <c r="M148" s="47">
        <v>0</v>
      </c>
      <c r="N148" s="47">
        <v>0</v>
      </c>
      <c r="O148" s="47">
        <v>0</v>
      </c>
      <c r="P148" s="47">
        <v>0</v>
      </c>
      <c r="Q148" s="40">
        <v>0</v>
      </c>
    </row>
    <row r="149" spans="1:21" ht="24.75" hidden="1" customHeight="1" x14ac:dyDescent="0.25">
      <c r="B149" s="44" t="s">
        <v>15</v>
      </c>
      <c r="C149" s="45">
        <v>8312</v>
      </c>
      <c r="D149" s="44" t="s">
        <v>16</v>
      </c>
      <c r="E149" s="82" t="s">
        <v>297</v>
      </c>
      <c r="F149" s="39">
        <v>0</v>
      </c>
      <c r="G149" s="47">
        <v>0</v>
      </c>
      <c r="H149" s="47">
        <v>0</v>
      </c>
      <c r="I149" s="47">
        <v>0</v>
      </c>
      <c r="J149" s="47">
        <v>0</v>
      </c>
      <c r="K149" s="40">
        <v>0</v>
      </c>
      <c r="L149" s="40">
        <v>0</v>
      </c>
      <c r="M149" s="47">
        <v>0</v>
      </c>
      <c r="N149" s="47">
        <v>0</v>
      </c>
      <c r="O149" s="47">
        <v>0</v>
      </c>
      <c r="P149" s="47">
        <v>0</v>
      </c>
      <c r="Q149" s="40">
        <v>0</v>
      </c>
    </row>
    <row r="150" spans="1:21" ht="14.25" hidden="1" customHeight="1" x14ac:dyDescent="0.25">
      <c r="B150" s="256" t="s">
        <v>436</v>
      </c>
      <c r="C150" s="259" t="s">
        <v>246</v>
      </c>
      <c r="D150" s="282"/>
      <c r="E150" s="260"/>
      <c r="F150" s="39">
        <v>418351506</v>
      </c>
      <c r="G150" s="40">
        <v>418351506</v>
      </c>
      <c r="H150" s="40">
        <v>173800643</v>
      </c>
      <c r="I150" s="40">
        <v>50470952.479999997</v>
      </c>
      <c r="J150" s="40">
        <v>0</v>
      </c>
      <c r="K150" s="40">
        <v>76022700</v>
      </c>
      <c r="L150" s="40">
        <v>26161100</v>
      </c>
      <c r="M150" s="40">
        <v>49561600</v>
      </c>
      <c r="N150" s="40">
        <v>446460</v>
      </c>
      <c r="O150" s="40">
        <v>128765</v>
      </c>
      <c r="P150" s="40">
        <v>26461100</v>
      </c>
      <c r="Q150" s="40">
        <v>494374206</v>
      </c>
      <c r="S150" s="76"/>
      <c r="T150" s="76"/>
      <c r="U150" s="76"/>
    </row>
    <row r="151" spans="1:21" ht="15" hidden="1" customHeight="1" x14ac:dyDescent="0.25">
      <c r="B151" s="41" t="s">
        <v>437</v>
      </c>
      <c r="C151" s="263" t="s">
        <v>246</v>
      </c>
      <c r="D151" s="264"/>
      <c r="E151" s="265"/>
      <c r="F151" s="39">
        <v>418351506</v>
      </c>
      <c r="G151" s="42">
        <v>418351506</v>
      </c>
      <c r="H151" s="42">
        <v>173800643</v>
      </c>
      <c r="I151" s="42">
        <v>50470952.479999997</v>
      </c>
      <c r="J151" s="42">
        <v>0</v>
      </c>
      <c r="K151" s="40">
        <v>76022700</v>
      </c>
      <c r="L151" s="42">
        <v>26161100</v>
      </c>
      <c r="M151" s="42">
        <v>49561600</v>
      </c>
      <c r="N151" s="42">
        <v>446460</v>
      </c>
      <c r="O151" s="42">
        <v>128765</v>
      </c>
      <c r="P151" s="42">
        <v>26461100</v>
      </c>
      <c r="Q151" s="40">
        <v>494374206</v>
      </c>
    </row>
    <row r="152" spans="1:21" ht="14.25" hidden="1" customHeight="1" x14ac:dyDescent="0.25">
      <c r="B152" s="256" t="s">
        <v>438</v>
      </c>
      <c r="C152" s="43">
        <v>3000</v>
      </c>
      <c r="D152" s="259" t="s">
        <v>240</v>
      </c>
      <c r="E152" s="260"/>
      <c r="F152" s="39">
        <v>418351506</v>
      </c>
      <c r="G152" s="40">
        <v>418351506</v>
      </c>
      <c r="H152" s="40">
        <v>173800643</v>
      </c>
      <c r="I152" s="40">
        <v>50470952.479999997</v>
      </c>
      <c r="J152" s="40">
        <v>0</v>
      </c>
      <c r="K152" s="40">
        <v>76022700</v>
      </c>
      <c r="L152" s="40">
        <v>26161100</v>
      </c>
      <c r="M152" s="40">
        <v>49561600</v>
      </c>
      <c r="N152" s="40">
        <v>446460</v>
      </c>
      <c r="O152" s="40">
        <v>128765</v>
      </c>
      <c r="P152" s="40">
        <v>26461100</v>
      </c>
      <c r="Q152" s="40">
        <v>494374206</v>
      </c>
    </row>
    <row r="153" spans="1:21" ht="25.5" hidden="1" customHeight="1" x14ac:dyDescent="0.25"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40">
        <v>0</v>
      </c>
      <c r="L153" s="40">
        <v>0</v>
      </c>
      <c r="M153" s="58">
        <v>0</v>
      </c>
      <c r="N153" s="58">
        <v>0</v>
      </c>
      <c r="O153" s="58">
        <v>0</v>
      </c>
      <c r="P153" s="58">
        <v>0</v>
      </c>
      <c r="Q153" s="40">
        <v>0</v>
      </c>
    </row>
    <row r="154" spans="1:21" ht="15" hidden="1" customHeight="1" x14ac:dyDescent="0.25"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40">
        <v>0</v>
      </c>
      <c r="L154" s="40">
        <v>0</v>
      </c>
      <c r="M154" s="58">
        <v>0</v>
      </c>
      <c r="N154" s="58">
        <v>0</v>
      </c>
      <c r="O154" s="58">
        <v>0</v>
      </c>
      <c r="P154" s="58">
        <v>0</v>
      </c>
      <c r="Q154" s="40">
        <v>0</v>
      </c>
    </row>
    <row r="155" spans="1:21" ht="64.5" hidden="1" customHeight="1" x14ac:dyDescent="0.25">
      <c r="B155" s="44" t="s">
        <v>439</v>
      </c>
      <c r="C155" s="45" t="s">
        <v>241</v>
      </c>
      <c r="D155" s="56"/>
      <c r="E155" s="88" t="s">
        <v>624</v>
      </c>
      <c r="F155" s="39">
        <v>262325038</v>
      </c>
      <c r="G155" s="47">
        <v>262325038</v>
      </c>
      <c r="H155" s="47">
        <v>142675487</v>
      </c>
      <c r="I155" s="47">
        <v>45909967.479999997</v>
      </c>
      <c r="J155" s="47">
        <v>0</v>
      </c>
      <c r="K155" s="40">
        <v>75353600.900000006</v>
      </c>
      <c r="L155" s="47">
        <v>25492000.899999999</v>
      </c>
      <c r="M155" s="47">
        <v>49561600</v>
      </c>
      <c r="N155" s="47">
        <v>446460</v>
      </c>
      <c r="O155" s="47">
        <v>128765</v>
      </c>
      <c r="P155" s="47">
        <v>25792000.899999999</v>
      </c>
      <c r="Q155" s="40">
        <v>337678638.89999998</v>
      </c>
    </row>
    <row r="156" spans="1:21" ht="41.4" hidden="1" x14ac:dyDescent="0.25">
      <c r="B156" s="44" t="s">
        <v>440</v>
      </c>
      <c r="C156" s="45">
        <v>3101</v>
      </c>
      <c r="D156" s="44" t="s">
        <v>485</v>
      </c>
      <c r="E156" s="56" t="s">
        <v>242</v>
      </c>
      <c r="F156" s="40">
        <v>52788887.509999998</v>
      </c>
      <c r="G156" s="47">
        <v>52788887.509999998</v>
      </c>
      <c r="H156" s="47">
        <v>28936180</v>
      </c>
      <c r="I156" s="47">
        <v>9211616</v>
      </c>
      <c r="J156" s="47">
        <v>0</v>
      </c>
      <c r="K156" s="40">
        <v>11390415.82</v>
      </c>
      <c r="L156" s="47">
        <v>495415.82</v>
      </c>
      <c r="M156" s="47">
        <v>10595000</v>
      </c>
      <c r="N156" s="47">
        <v>0</v>
      </c>
      <c r="O156" s="47">
        <v>0</v>
      </c>
      <c r="P156" s="47">
        <v>795415.82000000007</v>
      </c>
      <c r="Q156" s="40">
        <v>64179303.329999998</v>
      </c>
    </row>
    <row r="157" spans="1:21" ht="82.8" hidden="1" x14ac:dyDescent="0.25">
      <c r="B157" s="44" t="s">
        <v>441</v>
      </c>
      <c r="C157" s="45">
        <v>3102</v>
      </c>
      <c r="D157" s="44" t="s">
        <v>486</v>
      </c>
      <c r="E157" s="56" t="s">
        <v>651</v>
      </c>
      <c r="F157" s="39">
        <v>197650386.59</v>
      </c>
      <c r="G157" s="47">
        <v>197650386.59</v>
      </c>
      <c r="H157" s="47">
        <v>109472113</v>
      </c>
      <c r="I157" s="47">
        <v>35623255.479999997</v>
      </c>
      <c r="J157" s="47">
        <v>0</v>
      </c>
      <c r="K157" s="40">
        <v>63013185.079999998</v>
      </c>
      <c r="L157" s="47">
        <v>24046585.079999998</v>
      </c>
      <c r="M157" s="47">
        <v>38966600</v>
      </c>
      <c r="N157" s="47">
        <v>446460</v>
      </c>
      <c r="O157" s="47">
        <v>128765</v>
      </c>
      <c r="P157" s="47">
        <v>24046585.079999998</v>
      </c>
      <c r="Q157" s="40">
        <v>260663571.66999999</v>
      </c>
    </row>
    <row r="158" spans="1:21" ht="30" hidden="1" customHeight="1" x14ac:dyDescent="0.25">
      <c r="B158" s="44" t="s">
        <v>25</v>
      </c>
      <c r="C158" s="45">
        <v>3105</v>
      </c>
      <c r="D158" s="254" t="s">
        <v>26</v>
      </c>
      <c r="E158" s="56" t="s">
        <v>27</v>
      </c>
      <c r="F158" s="40">
        <v>11885763.9</v>
      </c>
      <c r="G158" s="47">
        <v>11885763.9</v>
      </c>
      <c r="H158" s="47">
        <v>4267194</v>
      </c>
      <c r="I158" s="47">
        <v>1075096</v>
      </c>
      <c r="J158" s="47">
        <v>0</v>
      </c>
      <c r="K158" s="40">
        <v>950000</v>
      </c>
      <c r="L158" s="40">
        <v>950000</v>
      </c>
      <c r="M158" s="47">
        <v>0</v>
      </c>
      <c r="N158" s="47">
        <v>0</v>
      </c>
      <c r="O158" s="47">
        <v>0</v>
      </c>
      <c r="P158" s="47">
        <v>950000</v>
      </c>
      <c r="Q158" s="40">
        <v>12835763.9</v>
      </c>
    </row>
    <row r="159" spans="1:21" ht="31.5" hidden="1" customHeight="1" x14ac:dyDescent="0.25">
      <c r="B159" s="256" t="s">
        <v>442</v>
      </c>
      <c r="C159" s="256">
        <v>3110</v>
      </c>
      <c r="D159" s="259" t="s">
        <v>243</v>
      </c>
      <c r="E159" s="260"/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</row>
    <row r="160" spans="1:21" ht="79.5" hidden="1" customHeight="1" x14ac:dyDescent="0.25">
      <c r="A160" s="77"/>
      <c r="B160" s="44" t="s">
        <v>443</v>
      </c>
      <c r="C160" s="45">
        <v>3111</v>
      </c>
      <c r="D160" s="44" t="s">
        <v>487</v>
      </c>
      <c r="E160" s="56" t="s">
        <v>517</v>
      </c>
      <c r="F160" s="39">
        <v>0</v>
      </c>
      <c r="G160" s="47">
        <v>0</v>
      </c>
      <c r="H160" s="47">
        <v>0</v>
      </c>
      <c r="I160" s="44">
        <v>0</v>
      </c>
      <c r="J160" s="45">
        <v>0</v>
      </c>
      <c r="K160" s="44">
        <v>0</v>
      </c>
      <c r="L160" s="56">
        <v>0</v>
      </c>
      <c r="M160" s="39">
        <v>0</v>
      </c>
      <c r="N160" s="47">
        <v>0</v>
      </c>
      <c r="O160" s="47">
        <v>0</v>
      </c>
      <c r="P160" s="44">
        <v>0</v>
      </c>
      <c r="Q160" s="45">
        <v>0</v>
      </c>
    </row>
    <row r="161" spans="1:19" ht="33" hidden="1" customHeight="1" x14ac:dyDescent="0.25">
      <c r="B161" s="256" t="s">
        <v>449</v>
      </c>
      <c r="C161" s="256">
        <v>3120</v>
      </c>
      <c r="D161" s="259" t="s">
        <v>244</v>
      </c>
      <c r="E161" s="260"/>
      <c r="F161" s="40">
        <v>8013564</v>
      </c>
      <c r="G161" s="40">
        <v>8013564</v>
      </c>
      <c r="H161" s="40">
        <v>5767000</v>
      </c>
      <c r="I161" s="40">
        <v>203800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8013564</v>
      </c>
    </row>
    <row r="162" spans="1:19" ht="27.6" hidden="1" x14ac:dyDescent="0.25">
      <c r="A162" s="77"/>
      <c r="B162" s="44" t="s">
        <v>450</v>
      </c>
      <c r="C162" s="45">
        <v>3121</v>
      </c>
      <c r="D162" s="44" t="s">
        <v>487</v>
      </c>
      <c r="E162" s="56" t="s">
        <v>567</v>
      </c>
      <c r="F162" s="39">
        <v>7584064</v>
      </c>
      <c r="G162" s="47">
        <v>7584064</v>
      </c>
      <c r="H162" s="47">
        <v>5767000</v>
      </c>
      <c r="I162" s="47">
        <v>203800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7584064</v>
      </c>
    </row>
    <row r="163" spans="1:19" ht="15" hidden="1" customHeight="1" x14ac:dyDescent="0.25">
      <c r="A163" s="77"/>
      <c r="B163" s="44"/>
      <c r="C163" s="45"/>
      <c r="D163" s="44"/>
      <c r="E163" s="56"/>
      <c r="F163" s="39">
        <v>0</v>
      </c>
      <c r="G163" s="47">
        <v>0</v>
      </c>
      <c r="H163" s="47">
        <v>0</v>
      </c>
      <c r="I163" s="44">
        <v>0</v>
      </c>
      <c r="J163" s="45">
        <v>0</v>
      </c>
      <c r="K163" s="44">
        <v>0</v>
      </c>
      <c r="L163" s="56">
        <v>0</v>
      </c>
      <c r="M163" s="39">
        <v>0</v>
      </c>
      <c r="N163" s="47">
        <v>0</v>
      </c>
      <c r="O163" s="47">
        <v>0</v>
      </c>
      <c r="P163" s="44">
        <v>0</v>
      </c>
      <c r="Q163" s="45">
        <v>0</v>
      </c>
    </row>
    <row r="164" spans="1:19" ht="45" hidden="1" customHeight="1" x14ac:dyDescent="0.25">
      <c r="A164" s="77"/>
      <c r="B164" s="44" t="s">
        <v>451</v>
      </c>
      <c r="C164" s="45">
        <v>3122</v>
      </c>
      <c r="D164" s="44" t="s">
        <v>487</v>
      </c>
      <c r="E164" s="56" t="s">
        <v>280</v>
      </c>
      <c r="F164" s="39">
        <v>59500</v>
      </c>
      <c r="G164" s="47">
        <v>59500</v>
      </c>
      <c r="H164" s="47">
        <v>0</v>
      </c>
      <c r="I164" s="44">
        <v>0</v>
      </c>
      <c r="J164" s="45">
        <v>0</v>
      </c>
      <c r="K164" s="44">
        <v>0</v>
      </c>
      <c r="L164" s="56">
        <v>0</v>
      </c>
      <c r="M164" s="39">
        <v>0</v>
      </c>
      <c r="N164" s="47">
        <v>0</v>
      </c>
      <c r="O164" s="47">
        <v>0</v>
      </c>
      <c r="P164" s="44">
        <v>0</v>
      </c>
      <c r="Q164" s="45">
        <v>59500</v>
      </c>
      <c r="S164" s="76"/>
    </row>
    <row r="165" spans="1:19" ht="37.5" hidden="1" customHeight="1" x14ac:dyDescent="0.25">
      <c r="B165" s="44" t="s">
        <v>452</v>
      </c>
      <c r="C165" s="45">
        <v>3123</v>
      </c>
      <c r="D165" s="44" t="s">
        <v>487</v>
      </c>
      <c r="E165" s="56" t="s">
        <v>287</v>
      </c>
      <c r="F165" s="39">
        <v>370000</v>
      </c>
      <c r="G165" s="47">
        <v>370000</v>
      </c>
      <c r="H165" s="47">
        <v>0</v>
      </c>
      <c r="I165" s="44">
        <v>0</v>
      </c>
      <c r="J165" s="45">
        <v>0</v>
      </c>
      <c r="K165" s="44">
        <v>0</v>
      </c>
      <c r="L165" s="56">
        <v>0</v>
      </c>
      <c r="M165" s="39">
        <v>0</v>
      </c>
      <c r="N165" s="47">
        <v>0</v>
      </c>
      <c r="O165" s="47">
        <v>0</v>
      </c>
      <c r="P165" s="44">
        <v>0</v>
      </c>
      <c r="Q165" s="45">
        <v>370000</v>
      </c>
      <c r="S165" s="76"/>
    </row>
    <row r="166" spans="1:19" ht="21" hidden="1" customHeight="1" x14ac:dyDescent="0.25">
      <c r="B166" s="256" t="s">
        <v>444</v>
      </c>
      <c r="C166" s="43">
        <v>3130</v>
      </c>
      <c r="D166" s="259" t="s">
        <v>281</v>
      </c>
      <c r="E166" s="260"/>
      <c r="F166" s="40">
        <v>4283613</v>
      </c>
      <c r="G166" s="40">
        <v>4283613</v>
      </c>
      <c r="H166" s="40">
        <v>2301130</v>
      </c>
      <c r="I166" s="40">
        <v>365678</v>
      </c>
      <c r="J166" s="40">
        <v>0</v>
      </c>
      <c r="K166" s="40">
        <v>37499.1</v>
      </c>
      <c r="L166" s="40">
        <v>37499.1</v>
      </c>
      <c r="M166" s="40">
        <v>0</v>
      </c>
      <c r="N166" s="40">
        <v>0</v>
      </c>
      <c r="O166" s="40">
        <v>0</v>
      </c>
      <c r="P166" s="40">
        <v>37499.1</v>
      </c>
      <c r="Q166" s="40">
        <v>4321112.0999999996</v>
      </c>
    </row>
    <row r="167" spans="1:19" ht="50.25" hidden="1" customHeight="1" x14ac:dyDescent="0.25">
      <c r="B167" s="44" t="s">
        <v>445</v>
      </c>
      <c r="C167" s="45">
        <v>3131</v>
      </c>
      <c r="D167" s="44" t="s">
        <v>487</v>
      </c>
      <c r="E167" s="56" t="s">
        <v>282</v>
      </c>
      <c r="F167" s="39">
        <v>304781</v>
      </c>
      <c r="G167" s="47">
        <v>304781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228">
        <v>304781</v>
      </c>
    </row>
    <row r="168" spans="1:19" ht="29.25" hidden="1" customHeight="1" x14ac:dyDescent="0.25">
      <c r="B168" s="44" t="s">
        <v>446</v>
      </c>
      <c r="C168" s="45">
        <v>3133</v>
      </c>
      <c r="D168" s="44" t="s">
        <v>350</v>
      </c>
      <c r="E168" s="56" t="s">
        <v>453</v>
      </c>
      <c r="F168" s="39">
        <v>3978832</v>
      </c>
      <c r="G168" s="47">
        <v>3978832</v>
      </c>
      <c r="H168" s="47">
        <v>2301130</v>
      </c>
      <c r="I168" s="47">
        <v>365678</v>
      </c>
      <c r="J168" s="45">
        <v>0</v>
      </c>
      <c r="K168" s="47">
        <v>37499.1</v>
      </c>
      <c r="L168" s="47">
        <v>37499.1</v>
      </c>
      <c r="M168" s="47">
        <v>0</v>
      </c>
      <c r="N168" s="47">
        <v>0</v>
      </c>
      <c r="O168" s="47">
        <v>0</v>
      </c>
      <c r="P168" s="47">
        <v>37499.1</v>
      </c>
      <c r="Q168" s="47">
        <v>4016331.1</v>
      </c>
      <c r="S168" s="76"/>
    </row>
    <row r="169" spans="1:19" ht="55.2" hidden="1" x14ac:dyDescent="0.25">
      <c r="A169" s="77"/>
      <c r="B169" s="44" t="s">
        <v>447</v>
      </c>
      <c r="C169" s="45">
        <v>3140</v>
      </c>
      <c r="D169" s="44" t="s">
        <v>487</v>
      </c>
      <c r="E169" s="56" t="s">
        <v>568</v>
      </c>
      <c r="F169" s="39">
        <v>0</v>
      </c>
      <c r="G169" s="47">
        <v>0</v>
      </c>
      <c r="H169" s="47">
        <v>0</v>
      </c>
      <c r="I169" s="44">
        <v>0</v>
      </c>
      <c r="J169" s="45">
        <v>0</v>
      </c>
      <c r="K169" s="44">
        <v>0</v>
      </c>
      <c r="L169" s="56">
        <v>0</v>
      </c>
      <c r="M169" s="39">
        <v>0</v>
      </c>
      <c r="N169" s="47">
        <v>0</v>
      </c>
      <c r="O169" s="47">
        <v>0</v>
      </c>
      <c r="P169" s="44">
        <v>0</v>
      </c>
      <c r="Q169" s="45">
        <v>0</v>
      </c>
    </row>
    <row r="170" spans="1:19" ht="35.25" hidden="1" customHeight="1" x14ac:dyDescent="0.25">
      <c r="B170" s="256" t="s">
        <v>5</v>
      </c>
      <c r="C170" s="43">
        <v>3190</v>
      </c>
      <c r="D170" s="249"/>
      <c r="E170" s="55" t="s">
        <v>608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</row>
    <row r="171" spans="1:19" ht="45" hidden="1" customHeight="1" x14ac:dyDescent="0.25">
      <c r="B171" s="44" t="s">
        <v>6</v>
      </c>
      <c r="C171" s="45">
        <v>3192</v>
      </c>
      <c r="D171" s="254" t="s">
        <v>488</v>
      </c>
      <c r="E171" s="56" t="s">
        <v>569</v>
      </c>
      <c r="F171" s="40">
        <v>0</v>
      </c>
      <c r="G171" s="47">
        <v>0</v>
      </c>
      <c r="H171" s="47">
        <v>0</v>
      </c>
      <c r="I171" s="47">
        <v>0</v>
      </c>
      <c r="J171" s="47">
        <v>0</v>
      </c>
      <c r="K171" s="40">
        <v>0</v>
      </c>
      <c r="L171" s="40">
        <v>0</v>
      </c>
      <c r="M171" s="47">
        <v>0</v>
      </c>
      <c r="N171" s="47">
        <v>0</v>
      </c>
      <c r="O171" s="47">
        <v>0</v>
      </c>
      <c r="P171" s="47">
        <v>0</v>
      </c>
      <c r="Q171" s="40">
        <v>0</v>
      </c>
      <c r="S171" s="76"/>
    </row>
    <row r="172" spans="1:19" ht="45" hidden="1" customHeight="1" x14ac:dyDescent="0.25">
      <c r="A172" s="77"/>
      <c r="B172" s="44" t="s">
        <v>625</v>
      </c>
      <c r="C172" s="45">
        <v>3200</v>
      </c>
      <c r="D172" s="254" t="s">
        <v>489</v>
      </c>
      <c r="E172" s="56" t="s">
        <v>245</v>
      </c>
      <c r="F172" s="40">
        <v>9882509</v>
      </c>
      <c r="G172" s="47">
        <v>9882509</v>
      </c>
      <c r="H172" s="47">
        <v>7492660</v>
      </c>
      <c r="I172" s="47">
        <v>359676</v>
      </c>
      <c r="J172" s="47">
        <v>0</v>
      </c>
      <c r="K172" s="40">
        <v>0</v>
      </c>
      <c r="L172" s="40">
        <v>0</v>
      </c>
      <c r="M172" s="47">
        <v>0</v>
      </c>
      <c r="N172" s="47">
        <v>0</v>
      </c>
      <c r="O172" s="47">
        <v>0</v>
      </c>
      <c r="P172" s="47">
        <v>0</v>
      </c>
      <c r="Q172" s="40">
        <v>9882509</v>
      </c>
    </row>
    <row r="173" spans="1:19" ht="15" hidden="1" customHeight="1" x14ac:dyDescent="0.25">
      <c r="B173" s="256" t="s">
        <v>626</v>
      </c>
      <c r="C173" s="43">
        <v>3240</v>
      </c>
      <c r="D173" s="256"/>
      <c r="E173" s="229" t="s">
        <v>333</v>
      </c>
      <c r="F173" s="40">
        <v>133846782</v>
      </c>
      <c r="G173" s="47">
        <v>133846782</v>
      </c>
      <c r="H173" s="47">
        <v>15564366</v>
      </c>
      <c r="I173" s="47">
        <v>3631831</v>
      </c>
      <c r="J173" s="47">
        <v>0</v>
      </c>
      <c r="K173" s="47">
        <v>631600</v>
      </c>
      <c r="L173" s="47">
        <v>631600</v>
      </c>
      <c r="M173" s="47">
        <v>0</v>
      </c>
      <c r="N173" s="47">
        <v>0</v>
      </c>
      <c r="O173" s="47">
        <v>0</v>
      </c>
      <c r="P173" s="47">
        <v>631600</v>
      </c>
      <c r="Q173" s="40">
        <v>134478382</v>
      </c>
    </row>
    <row r="174" spans="1:19" ht="27.6" hidden="1" x14ac:dyDescent="0.25">
      <c r="B174" s="44" t="s">
        <v>627</v>
      </c>
      <c r="C174" s="45">
        <v>3241</v>
      </c>
      <c r="D174" s="44" t="s">
        <v>489</v>
      </c>
      <c r="E174" s="56" t="s">
        <v>629</v>
      </c>
      <c r="F174" s="40">
        <v>28521915</v>
      </c>
      <c r="G174" s="47">
        <v>28521915</v>
      </c>
      <c r="H174" s="47">
        <v>15564366</v>
      </c>
      <c r="I174" s="47">
        <v>3631831</v>
      </c>
      <c r="J174" s="47">
        <v>0</v>
      </c>
      <c r="K174" s="40">
        <v>631600</v>
      </c>
      <c r="L174" s="47">
        <v>631600</v>
      </c>
      <c r="M174" s="47">
        <v>0</v>
      </c>
      <c r="N174" s="47">
        <v>0</v>
      </c>
      <c r="O174" s="47">
        <v>0</v>
      </c>
      <c r="P174" s="47">
        <v>631600</v>
      </c>
      <c r="Q174" s="40">
        <v>29153515</v>
      </c>
      <c r="S174" s="76"/>
    </row>
    <row r="175" spans="1:19" ht="27.6" hidden="1" x14ac:dyDescent="0.25">
      <c r="B175" s="44" t="s">
        <v>628</v>
      </c>
      <c r="C175" s="45">
        <v>3242</v>
      </c>
      <c r="D175" s="44" t="s">
        <v>489</v>
      </c>
      <c r="E175" s="56" t="s">
        <v>611</v>
      </c>
      <c r="F175" s="40">
        <v>105324867</v>
      </c>
      <c r="G175" s="47">
        <v>105324867</v>
      </c>
      <c r="H175" s="47">
        <v>0</v>
      </c>
      <c r="I175" s="47">
        <v>0</v>
      </c>
      <c r="J175" s="47">
        <v>0</v>
      </c>
      <c r="K175" s="40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0">
        <v>105324867</v>
      </c>
    </row>
    <row r="176" spans="1:19" ht="68.25" hidden="1" customHeight="1" x14ac:dyDescent="0.25">
      <c r="B176" s="44"/>
      <c r="C176" s="45"/>
      <c r="D176" s="44"/>
      <c r="E176" s="56" t="s">
        <v>173</v>
      </c>
      <c r="F176" s="47">
        <v>2771024</v>
      </c>
      <c r="G176" s="47">
        <v>2771024</v>
      </c>
      <c r="H176" s="45">
        <v>0</v>
      </c>
      <c r="I176" s="44">
        <v>0</v>
      </c>
      <c r="J176" s="56">
        <v>0</v>
      </c>
      <c r="K176" s="47">
        <v>0</v>
      </c>
      <c r="L176" s="44">
        <v>0</v>
      </c>
      <c r="M176" s="45">
        <v>0</v>
      </c>
      <c r="N176" s="44">
        <v>0</v>
      </c>
      <c r="O176" s="56">
        <v>0</v>
      </c>
      <c r="P176" s="47">
        <v>0</v>
      </c>
      <c r="Q176" s="47">
        <v>2771024</v>
      </c>
      <c r="S176" s="76"/>
    </row>
    <row r="177" spans="1:21" ht="14.25" hidden="1" customHeight="1" x14ac:dyDescent="0.25">
      <c r="B177" s="256" t="s">
        <v>454</v>
      </c>
      <c r="C177" s="43">
        <v>7300</v>
      </c>
      <c r="D177" s="259" t="s">
        <v>364</v>
      </c>
      <c r="E177" s="260"/>
      <c r="F177" s="39">
        <v>0</v>
      </c>
      <c r="G177" s="40">
        <v>0</v>
      </c>
      <c r="H177" s="256">
        <v>0</v>
      </c>
      <c r="I177" s="43">
        <v>0</v>
      </c>
      <c r="J177" s="259">
        <v>0</v>
      </c>
      <c r="K177" s="260">
        <v>0</v>
      </c>
      <c r="L177" s="39">
        <v>0</v>
      </c>
      <c r="M177" s="40">
        <v>0</v>
      </c>
      <c r="N177" s="256">
        <v>0</v>
      </c>
      <c r="O177" s="43">
        <v>0</v>
      </c>
      <c r="P177" s="259">
        <v>0</v>
      </c>
      <c r="Q177" s="260">
        <v>0</v>
      </c>
    </row>
    <row r="178" spans="1:21" ht="30" hidden="1" customHeight="1" x14ac:dyDescent="0.25">
      <c r="B178" s="44" t="s">
        <v>455</v>
      </c>
      <c r="C178" s="45">
        <v>7323</v>
      </c>
      <c r="D178" s="44" t="s">
        <v>597</v>
      </c>
      <c r="E178" s="56" t="s">
        <v>456</v>
      </c>
      <c r="F178" s="47">
        <v>0</v>
      </c>
      <c r="G178" s="47">
        <v>0</v>
      </c>
      <c r="H178" s="47">
        <v>0</v>
      </c>
      <c r="I178" s="44">
        <v>0</v>
      </c>
      <c r="J178" s="45">
        <v>0</v>
      </c>
      <c r="K178" s="44">
        <v>0</v>
      </c>
      <c r="L178" s="56">
        <v>0</v>
      </c>
      <c r="M178" s="47">
        <v>0</v>
      </c>
      <c r="N178" s="47">
        <v>0</v>
      </c>
      <c r="O178" s="47">
        <v>0</v>
      </c>
      <c r="P178" s="44">
        <v>0</v>
      </c>
      <c r="Q178" s="45">
        <v>0</v>
      </c>
    </row>
    <row r="179" spans="1:21" ht="14.25" hidden="1" customHeight="1" x14ac:dyDescent="0.25">
      <c r="B179" s="256" t="s">
        <v>28</v>
      </c>
      <c r="C179" s="43">
        <v>7360</v>
      </c>
      <c r="D179" s="259" t="s">
        <v>29</v>
      </c>
      <c r="E179" s="260"/>
      <c r="F179" s="39">
        <v>0</v>
      </c>
      <c r="G179" s="40">
        <v>0</v>
      </c>
      <c r="H179" s="256">
        <v>0</v>
      </c>
      <c r="I179" s="43">
        <v>0</v>
      </c>
      <c r="J179" s="259">
        <v>0</v>
      </c>
      <c r="K179" s="260">
        <v>0</v>
      </c>
      <c r="L179" s="39">
        <v>0</v>
      </c>
      <c r="M179" s="40">
        <v>0</v>
      </c>
      <c r="N179" s="256">
        <v>0</v>
      </c>
      <c r="O179" s="43">
        <v>0</v>
      </c>
      <c r="P179" s="259">
        <v>0</v>
      </c>
      <c r="Q179" s="260">
        <v>0</v>
      </c>
    </row>
    <row r="180" spans="1:21" ht="45" hidden="1" customHeight="1" x14ac:dyDescent="0.25">
      <c r="B180" s="44" t="s">
        <v>30</v>
      </c>
      <c r="C180" s="45">
        <v>7361</v>
      </c>
      <c r="D180" s="44" t="s">
        <v>338</v>
      </c>
      <c r="E180" s="56" t="s">
        <v>10</v>
      </c>
      <c r="F180" s="47">
        <v>0</v>
      </c>
      <c r="G180" s="47">
        <v>0</v>
      </c>
      <c r="H180" s="47">
        <v>0</v>
      </c>
      <c r="I180" s="44">
        <v>0</v>
      </c>
      <c r="J180" s="45">
        <v>0</v>
      </c>
      <c r="K180" s="44">
        <v>0</v>
      </c>
      <c r="L180" s="56">
        <v>0</v>
      </c>
      <c r="M180" s="47">
        <v>0</v>
      </c>
      <c r="N180" s="47">
        <v>0</v>
      </c>
      <c r="O180" s="47">
        <v>0</v>
      </c>
      <c r="P180" s="44">
        <v>0</v>
      </c>
      <c r="Q180" s="45">
        <v>0</v>
      </c>
    </row>
    <row r="181" spans="1:21" ht="45" hidden="1" customHeight="1" x14ac:dyDescent="0.25">
      <c r="B181" s="44" t="s">
        <v>31</v>
      </c>
      <c r="C181" s="45">
        <v>7363</v>
      </c>
      <c r="D181" s="44" t="s">
        <v>338</v>
      </c>
      <c r="E181" s="56" t="s">
        <v>12</v>
      </c>
      <c r="F181" s="47">
        <v>0</v>
      </c>
      <c r="G181" s="47">
        <v>0</v>
      </c>
      <c r="H181" s="47">
        <v>0</v>
      </c>
      <c r="I181" s="44">
        <v>0</v>
      </c>
      <c r="J181" s="45">
        <v>0</v>
      </c>
      <c r="K181" s="44">
        <v>0</v>
      </c>
      <c r="L181" s="56">
        <v>0</v>
      </c>
      <c r="M181" s="47">
        <v>0</v>
      </c>
      <c r="N181" s="47">
        <v>0</v>
      </c>
      <c r="O181" s="47">
        <v>0</v>
      </c>
      <c r="P181" s="44">
        <v>0</v>
      </c>
      <c r="Q181" s="45">
        <v>0</v>
      </c>
    </row>
    <row r="182" spans="1:21" ht="25.5" hidden="1" customHeight="1" x14ac:dyDescent="0.25">
      <c r="A182" s="77"/>
      <c r="B182" s="256" t="s">
        <v>457</v>
      </c>
      <c r="C182" s="289" t="s">
        <v>249</v>
      </c>
      <c r="D182" s="301"/>
      <c r="E182" s="290"/>
      <c r="F182" s="40">
        <v>13813100</v>
      </c>
      <c r="G182" s="58">
        <v>13813100</v>
      </c>
      <c r="H182" s="40">
        <v>7742700</v>
      </c>
      <c r="I182" s="40">
        <v>1402800</v>
      </c>
      <c r="J182" s="40">
        <v>0</v>
      </c>
      <c r="K182" s="40">
        <v>185000</v>
      </c>
      <c r="L182" s="40">
        <v>185000</v>
      </c>
      <c r="M182" s="40">
        <v>0</v>
      </c>
      <c r="N182" s="40">
        <v>0</v>
      </c>
      <c r="O182" s="40">
        <v>0</v>
      </c>
      <c r="P182" s="40">
        <v>185000</v>
      </c>
      <c r="Q182" s="40">
        <v>13998100</v>
      </c>
      <c r="S182" s="76"/>
      <c r="T182" s="76"/>
      <c r="U182" s="76"/>
    </row>
    <row r="183" spans="1:21" ht="24.75" hidden="1" customHeight="1" x14ac:dyDescent="0.25">
      <c r="A183" s="77"/>
      <c r="B183" s="41" t="s">
        <v>458</v>
      </c>
      <c r="C183" s="305" t="s">
        <v>249</v>
      </c>
      <c r="D183" s="306"/>
      <c r="E183" s="307"/>
      <c r="F183" s="40">
        <v>13813100</v>
      </c>
      <c r="G183" s="42">
        <v>13813100</v>
      </c>
      <c r="H183" s="42">
        <v>7742700</v>
      </c>
      <c r="I183" s="42">
        <v>1402800</v>
      </c>
      <c r="J183" s="42">
        <v>0</v>
      </c>
      <c r="K183" s="40">
        <v>185000</v>
      </c>
      <c r="L183" s="40">
        <v>185000</v>
      </c>
      <c r="M183" s="42">
        <v>0</v>
      </c>
      <c r="N183" s="42">
        <v>0</v>
      </c>
      <c r="O183" s="42">
        <v>0</v>
      </c>
      <c r="P183" s="42">
        <v>185000</v>
      </c>
      <c r="Q183" s="40">
        <v>13998100</v>
      </c>
    </row>
    <row r="184" spans="1:21" ht="19.5" hidden="1" customHeight="1" x14ac:dyDescent="0.25">
      <c r="A184" s="77"/>
      <c r="B184" s="256" t="s">
        <v>459</v>
      </c>
      <c r="C184" s="43" t="s">
        <v>239</v>
      </c>
      <c r="D184" s="289" t="s">
        <v>240</v>
      </c>
      <c r="E184" s="290"/>
      <c r="F184" s="40">
        <v>13813100</v>
      </c>
      <c r="G184" s="47">
        <v>13813100</v>
      </c>
      <c r="H184" s="47">
        <v>7742700</v>
      </c>
      <c r="I184" s="47">
        <v>1402800</v>
      </c>
      <c r="J184" s="47">
        <v>0</v>
      </c>
      <c r="K184" s="47">
        <v>185000</v>
      </c>
      <c r="L184" s="47">
        <v>185000</v>
      </c>
      <c r="M184" s="47">
        <v>0</v>
      </c>
      <c r="N184" s="47">
        <v>0</v>
      </c>
      <c r="O184" s="47">
        <v>0</v>
      </c>
      <c r="P184" s="47">
        <v>185000</v>
      </c>
      <c r="Q184" s="40">
        <v>13998100</v>
      </c>
    </row>
    <row r="185" spans="1:21" ht="32.25" hidden="1" customHeight="1" x14ac:dyDescent="0.25">
      <c r="B185" s="44" t="s">
        <v>460</v>
      </c>
      <c r="C185" s="45" t="s">
        <v>247</v>
      </c>
      <c r="D185" s="299" t="s">
        <v>243</v>
      </c>
      <c r="E185" s="300"/>
      <c r="F185" s="40">
        <v>13813100</v>
      </c>
      <c r="G185" s="47">
        <v>13813100</v>
      </c>
      <c r="H185" s="47">
        <v>7742700</v>
      </c>
      <c r="I185" s="47">
        <v>1402800</v>
      </c>
      <c r="J185" s="47">
        <v>0</v>
      </c>
      <c r="K185" s="40">
        <v>185000</v>
      </c>
      <c r="L185" s="47">
        <v>185000</v>
      </c>
      <c r="M185" s="47">
        <v>0</v>
      </c>
      <c r="N185" s="47">
        <v>0</v>
      </c>
      <c r="O185" s="47">
        <v>0</v>
      </c>
      <c r="P185" s="47">
        <v>185000</v>
      </c>
      <c r="Q185" s="40">
        <v>13998100</v>
      </c>
    </row>
    <row r="186" spans="1:21" ht="80.25" hidden="1" customHeight="1" x14ac:dyDescent="0.25">
      <c r="B186" s="44" t="s">
        <v>461</v>
      </c>
      <c r="C186" s="45" t="s">
        <v>248</v>
      </c>
      <c r="D186" s="44" t="s">
        <v>487</v>
      </c>
      <c r="E186" s="56" t="s">
        <v>517</v>
      </c>
      <c r="F186" s="40">
        <v>13813100</v>
      </c>
      <c r="G186" s="47">
        <v>13813100</v>
      </c>
      <c r="H186" s="47">
        <v>7742700</v>
      </c>
      <c r="I186" s="47">
        <v>1402800</v>
      </c>
      <c r="J186" s="47">
        <v>0</v>
      </c>
      <c r="K186" s="40">
        <v>185000</v>
      </c>
      <c r="L186" s="47">
        <v>185000</v>
      </c>
      <c r="M186" s="47">
        <v>0</v>
      </c>
      <c r="N186" s="47">
        <v>0</v>
      </c>
      <c r="O186" s="47">
        <v>0</v>
      </c>
      <c r="P186" s="47">
        <v>185000</v>
      </c>
      <c r="Q186" s="40">
        <v>13998100</v>
      </c>
    </row>
    <row r="187" spans="1:21" ht="14.25" hidden="1" customHeight="1" x14ac:dyDescent="0.25">
      <c r="B187" s="74" t="s">
        <v>462</v>
      </c>
      <c r="C187" s="302" t="s">
        <v>268</v>
      </c>
      <c r="D187" s="303"/>
      <c r="E187" s="304"/>
      <c r="F187" s="53">
        <v>721000</v>
      </c>
      <c r="G187" s="58">
        <v>721000</v>
      </c>
      <c r="H187" s="53">
        <v>0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3">
        <v>0</v>
      </c>
      <c r="Q187" s="53">
        <v>721000</v>
      </c>
      <c r="S187" s="76"/>
      <c r="T187" s="76"/>
      <c r="U187" s="76"/>
    </row>
    <row r="188" spans="1:21" ht="15" hidden="1" customHeight="1" x14ac:dyDescent="0.25">
      <c r="B188" s="41" t="s">
        <v>463</v>
      </c>
      <c r="C188" s="263" t="s">
        <v>268</v>
      </c>
      <c r="D188" s="264"/>
      <c r="E188" s="265"/>
      <c r="F188" s="40">
        <v>721000</v>
      </c>
      <c r="G188" s="42">
        <v>721000</v>
      </c>
      <c r="H188" s="42">
        <v>0</v>
      </c>
      <c r="I188" s="42">
        <v>0</v>
      </c>
      <c r="J188" s="42">
        <v>0</v>
      </c>
      <c r="K188" s="40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0">
        <v>721000</v>
      </c>
    </row>
    <row r="189" spans="1:21" ht="14.25" hidden="1" customHeight="1" x14ac:dyDescent="0.25">
      <c r="B189" s="256" t="s">
        <v>464</v>
      </c>
      <c r="C189" s="58">
        <v>4000</v>
      </c>
      <c r="D189" s="293" t="s">
        <v>238</v>
      </c>
      <c r="E189" s="294"/>
      <c r="F189" s="40">
        <v>721000</v>
      </c>
      <c r="G189" s="58">
        <v>721000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721000</v>
      </c>
    </row>
    <row r="190" spans="1:21" ht="30" hidden="1" customHeight="1" x14ac:dyDescent="0.25">
      <c r="B190" s="58" t="s">
        <v>465</v>
      </c>
      <c r="C190" s="58">
        <v>4080</v>
      </c>
      <c r="D190" s="58" t="s">
        <v>493</v>
      </c>
      <c r="E190" s="58" t="s">
        <v>499</v>
      </c>
      <c r="F190" s="40">
        <v>721000</v>
      </c>
      <c r="G190" s="58">
        <v>721000</v>
      </c>
      <c r="H190" s="58">
        <v>0</v>
      </c>
      <c r="I190" s="58">
        <v>0</v>
      </c>
      <c r="J190" s="58">
        <v>0</v>
      </c>
      <c r="K190" s="40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40">
        <v>721000</v>
      </c>
    </row>
    <row r="191" spans="1:21" ht="15" hidden="1" customHeight="1" x14ac:dyDescent="0.25">
      <c r="B191" s="58" t="s">
        <v>630</v>
      </c>
      <c r="C191" s="58">
        <v>4082</v>
      </c>
      <c r="D191" s="58" t="s">
        <v>493</v>
      </c>
      <c r="E191" s="58" t="s">
        <v>632</v>
      </c>
      <c r="F191" s="42">
        <v>721000</v>
      </c>
      <c r="G191" s="58">
        <v>721000</v>
      </c>
      <c r="H191" s="58">
        <v>0</v>
      </c>
      <c r="I191" s="58">
        <v>0</v>
      </c>
      <c r="J191" s="58">
        <v>0</v>
      </c>
      <c r="K191" s="42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42">
        <v>721000</v>
      </c>
    </row>
    <row r="192" spans="1:21" ht="60" hidden="1" customHeight="1" x14ac:dyDescent="0.25">
      <c r="D192" s="58" t="s">
        <v>493</v>
      </c>
      <c r="E192" s="58" t="s">
        <v>77</v>
      </c>
      <c r="F192" s="42">
        <v>721000</v>
      </c>
      <c r="G192" s="58">
        <v>721000</v>
      </c>
      <c r="H192" s="58">
        <v>0</v>
      </c>
      <c r="I192" s="58">
        <v>0</v>
      </c>
      <c r="J192" s="58">
        <v>0</v>
      </c>
      <c r="K192" s="40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40">
        <v>721000</v>
      </c>
    </row>
    <row r="193" spans="1:17" ht="36" hidden="1" customHeight="1" x14ac:dyDescent="0.25">
      <c r="D193" s="58" t="s">
        <v>598</v>
      </c>
      <c r="E193" s="58" t="s">
        <v>500</v>
      </c>
      <c r="F193" s="40">
        <v>0</v>
      </c>
      <c r="G193" s="58">
        <v>0</v>
      </c>
      <c r="H193" s="58">
        <v>0</v>
      </c>
      <c r="I193" s="58">
        <v>0</v>
      </c>
      <c r="J193" s="58">
        <v>0</v>
      </c>
      <c r="K193" s="40">
        <v>0</v>
      </c>
      <c r="L193" s="40">
        <v>0</v>
      </c>
      <c r="M193" s="58">
        <v>0</v>
      </c>
      <c r="N193" s="58">
        <v>0</v>
      </c>
      <c r="O193" s="58">
        <v>0</v>
      </c>
      <c r="P193" s="58">
        <v>0</v>
      </c>
      <c r="Q193" s="40">
        <v>0</v>
      </c>
    </row>
    <row r="194" spans="1:17" ht="23.25" hidden="1" customHeight="1" x14ac:dyDescent="0.25">
      <c r="B194" s="256">
        <v>1200000</v>
      </c>
      <c r="C194" s="259" t="s">
        <v>258</v>
      </c>
      <c r="D194" s="282"/>
      <c r="E194" s="260"/>
      <c r="F194" s="39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39901900</v>
      </c>
      <c r="L194" s="40">
        <v>39901900</v>
      </c>
      <c r="M194" s="40">
        <v>0</v>
      </c>
      <c r="N194" s="40">
        <v>0</v>
      </c>
      <c r="O194" s="40">
        <v>0</v>
      </c>
      <c r="P194" s="40">
        <v>39901900</v>
      </c>
      <c r="Q194" s="40">
        <v>39901900</v>
      </c>
    </row>
    <row r="195" spans="1:17" ht="21.75" hidden="1" customHeight="1" x14ac:dyDescent="0.25">
      <c r="B195" s="41">
        <v>1210000</v>
      </c>
      <c r="C195" s="263" t="s">
        <v>258</v>
      </c>
      <c r="D195" s="264"/>
      <c r="E195" s="265"/>
      <c r="F195" s="39">
        <v>0</v>
      </c>
      <c r="G195" s="42">
        <v>0</v>
      </c>
      <c r="H195" s="42">
        <v>0</v>
      </c>
      <c r="I195" s="42">
        <v>0</v>
      </c>
      <c r="J195" s="42">
        <v>0</v>
      </c>
      <c r="K195" s="40">
        <v>39901900</v>
      </c>
      <c r="L195" s="42">
        <v>39901900</v>
      </c>
      <c r="M195" s="42">
        <v>0</v>
      </c>
      <c r="N195" s="42">
        <v>0</v>
      </c>
      <c r="O195" s="42">
        <v>0</v>
      </c>
      <c r="P195" s="42">
        <v>39901900</v>
      </c>
      <c r="Q195" s="40">
        <v>39901900</v>
      </c>
    </row>
    <row r="196" spans="1:17" ht="32.25" hidden="1" customHeight="1" x14ac:dyDescent="0.25">
      <c r="B196" s="256">
        <v>1216000</v>
      </c>
      <c r="C196" s="43">
        <v>6000</v>
      </c>
      <c r="D196" s="289" t="s">
        <v>273</v>
      </c>
      <c r="E196" s="290"/>
      <c r="F196" s="40">
        <v>0</v>
      </c>
      <c r="G196" s="47">
        <v>0</v>
      </c>
      <c r="H196" s="256">
        <v>0</v>
      </c>
      <c r="I196" s="43">
        <v>0</v>
      </c>
      <c r="J196" s="256">
        <v>0</v>
      </c>
      <c r="K196" s="256">
        <v>0</v>
      </c>
      <c r="L196" s="40">
        <v>0</v>
      </c>
      <c r="M196" s="47">
        <v>0</v>
      </c>
      <c r="N196" s="256">
        <v>0</v>
      </c>
      <c r="O196" s="43">
        <v>0</v>
      </c>
      <c r="P196" s="256">
        <v>0</v>
      </c>
      <c r="Q196" s="84">
        <v>0</v>
      </c>
    </row>
    <row r="197" spans="1:17" ht="14.1" hidden="1" customHeight="1" x14ac:dyDescent="0.25">
      <c r="A197" s="77"/>
      <c r="B197" s="58">
        <v>1216020</v>
      </c>
      <c r="C197" s="58">
        <v>6020</v>
      </c>
      <c r="D197" s="58" t="s">
        <v>599</v>
      </c>
      <c r="E197" s="58" t="s">
        <v>507</v>
      </c>
      <c r="F197" s="40">
        <v>0</v>
      </c>
      <c r="G197" s="58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</row>
    <row r="198" spans="1:17" ht="30.9" hidden="1" customHeight="1" x14ac:dyDescent="0.25">
      <c r="B198" s="58">
        <v>1216040</v>
      </c>
      <c r="C198" s="58">
        <v>6040</v>
      </c>
      <c r="D198" s="58" t="s">
        <v>32</v>
      </c>
      <c r="E198" s="58" t="s">
        <v>33</v>
      </c>
      <c r="F198" s="40">
        <v>0</v>
      </c>
      <c r="G198" s="58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58">
        <v>0</v>
      </c>
      <c r="Q198" s="40">
        <v>0</v>
      </c>
    </row>
    <row r="199" spans="1:17" ht="27.6" hidden="1" customHeight="1" x14ac:dyDescent="0.25">
      <c r="B199" s="58">
        <v>1216070</v>
      </c>
      <c r="C199" s="58">
        <v>6070</v>
      </c>
      <c r="E199" s="58" t="s">
        <v>508</v>
      </c>
      <c r="F199" s="40">
        <v>0</v>
      </c>
      <c r="G199" s="58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</row>
    <row r="200" spans="1:17" ht="243" hidden="1" customHeight="1" x14ac:dyDescent="0.25">
      <c r="B200" s="58">
        <v>1216072</v>
      </c>
      <c r="C200" s="58">
        <v>6072</v>
      </c>
      <c r="D200" s="58" t="s">
        <v>600</v>
      </c>
      <c r="E200" s="58" t="s">
        <v>509</v>
      </c>
      <c r="F200" s="40">
        <v>0</v>
      </c>
      <c r="G200" s="58">
        <v>0</v>
      </c>
      <c r="H200" s="58">
        <v>0</v>
      </c>
      <c r="I200" s="58">
        <v>0</v>
      </c>
      <c r="J200" s="58">
        <v>0</v>
      </c>
      <c r="K200" s="40">
        <v>0</v>
      </c>
      <c r="L200" s="40">
        <v>0</v>
      </c>
      <c r="M200" s="58">
        <v>0</v>
      </c>
      <c r="N200" s="58">
        <v>0</v>
      </c>
      <c r="O200" s="58">
        <v>0</v>
      </c>
      <c r="P200" s="58">
        <v>0</v>
      </c>
      <c r="Q200" s="40">
        <v>0</v>
      </c>
    </row>
    <row r="201" spans="1:17" ht="27" hidden="1" customHeight="1" x14ac:dyDescent="0.25">
      <c r="B201" s="58">
        <v>1216080</v>
      </c>
      <c r="C201" s="58">
        <v>6080</v>
      </c>
      <c r="D201" s="299" t="s">
        <v>176</v>
      </c>
      <c r="E201" s="300"/>
      <c r="F201" s="40">
        <v>0</v>
      </c>
      <c r="G201" s="58">
        <v>0</v>
      </c>
      <c r="H201" s="58">
        <v>0</v>
      </c>
      <c r="I201" s="58">
        <v>0</v>
      </c>
      <c r="J201" s="58">
        <v>0</v>
      </c>
      <c r="K201" s="40">
        <v>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40">
        <v>0</v>
      </c>
    </row>
    <row r="202" spans="1:17" ht="66.75" hidden="1" customHeight="1" x14ac:dyDescent="0.25">
      <c r="B202" s="58">
        <v>1216084</v>
      </c>
      <c r="C202" s="58">
        <v>6084</v>
      </c>
      <c r="D202" s="58" t="s">
        <v>175</v>
      </c>
      <c r="E202" s="58" t="s">
        <v>34</v>
      </c>
      <c r="F202" s="40">
        <v>0</v>
      </c>
      <c r="G202" s="58">
        <v>0</v>
      </c>
      <c r="H202" s="58">
        <v>0</v>
      </c>
      <c r="I202" s="58">
        <v>0</v>
      </c>
      <c r="J202" s="58">
        <v>0</v>
      </c>
      <c r="K202" s="40">
        <v>0</v>
      </c>
      <c r="L202" s="40">
        <v>0</v>
      </c>
      <c r="M202" s="58">
        <v>0</v>
      </c>
      <c r="N202" s="58">
        <v>0</v>
      </c>
      <c r="O202" s="58">
        <v>0</v>
      </c>
      <c r="P202" s="58">
        <v>0</v>
      </c>
      <c r="Q202" s="40">
        <v>0</v>
      </c>
    </row>
    <row r="203" spans="1:17" ht="29.4" hidden="1" customHeight="1" x14ac:dyDescent="0.3">
      <c r="B203" s="58">
        <v>1217300</v>
      </c>
      <c r="C203" s="58">
        <v>7300</v>
      </c>
      <c r="D203" s="295" t="s">
        <v>364</v>
      </c>
      <c r="E203" s="296"/>
      <c r="F203" s="40">
        <v>0</v>
      </c>
      <c r="G203" s="58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</row>
    <row r="204" spans="1:17" ht="15" hidden="1" customHeight="1" x14ac:dyDescent="0.3">
      <c r="B204" s="58">
        <v>1217330</v>
      </c>
      <c r="C204" s="58">
        <v>7330</v>
      </c>
      <c r="D204" s="58" t="s">
        <v>597</v>
      </c>
      <c r="E204" s="58" t="s">
        <v>518</v>
      </c>
      <c r="F204" s="40">
        <v>0</v>
      </c>
      <c r="G204" s="58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</row>
    <row r="205" spans="1:17" ht="15" hidden="1" customHeight="1" x14ac:dyDescent="0.25">
      <c r="B205" s="58" t="s">
        <v>35</v>
      </c>
      <c r="C205" s="58">
        <v>7363</v>
      </c>
      <c r="D205" s="58" t="s">
        <v>338</v>
      </c>
      <c r="E205" s="58" t="s">
        <v>12</v>
      </c>
      <c r="F205" s="40">
        <v>0</v>
      </c>
      <c r="G205" s="58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58">
        <v>0</v>
      </c>
      <c r="Q205" s="40">
        <v>0</v>
      </c>
    </row>
    <row r="206" spans="1:17" ht="15" hidden="1" customHeight="1" x14ac:dyDescent="0.3">
      <c r="B206" s="58">
        <v>1217400</v>
      </c>
      <c r="C206" s="58">
        <v>7400</v>
      </c>
      <c r="D206" s="297" t="s">
        <v>562</v>
      </c>
      <c r="E206" s="298"/>
      <c r="F206" s="40">
        <v>0</v>
      </c>
      <c r="G206" s="58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</row>
    <row r="207" spans="1:17" ht="31.5" hidden="1" customHeight="1" x14ac:dyDescent="0.25">
      <c r="B207" s="58">
        <v>1217440</v>
      </c>
      <c r="C207" s="58">
        <v>7440</v>
      </c>
      <c r="D207" s="58" t="s">
        <v>601</v>
      </c>
      <c r="E207" s="58" t="s">
        <v>510</v>
      </c>
      <c r="F207" s="40">
        <v>0</v>
      </c>
      <c r="G207" s="58">
        <v>0</v>
      </c>
      <c r="H207" s="58">
        <v>0</v>
      </c>
      <c r="I207" s="58">
        <v>0</v>
      </c>
      <c r="J207" s="58">
        <v>0</v>
      </c>
      <c r="K207" s="40">
        <v>0</v>
      </c>
      <c r="L207" s="40">
        <v>0</v>
      </c>
      <c r="M207" s="58">
        <v>0</v>
      </c>
      <c r="N207" s="58">
        <v>0</v>
      </c>
      <c r="O207" s="58">
        <v>0</v>
      </c>
      <c r="P207" s="58">
        <v>0</v>
      </c>
      <c r="Q207" s="40">
        <v>0</v>
      </c>
    </row>
    <row r="208" spans="1:17" ht="15" hidden="1" customHeight="1" x14ac:dyDescent="0.25">
      <c r="B208" s="58">
        <v>1217460</v>
      </c>
      <c r="C208" s="58">
        <v>7460</v>
      </c>
      <c r="E208" s="58" t="s">
        <v>511</v>
      </c>
      <c r="F208" s="40">
        <v>0</v>
      </c>
      <c r="G208" s="58">
        <v>0</v>
      </c>
      <c r="H208" s="58">
        <v>0</v>
      </c>
      <c r="I208" s="58">
        <v>0</v>
      </c>
      <c r="J208" s="58">
        <v>0</v>
      </c>
      <c r="K208" s="40">
        <v>0</v>
      </c>
      <c r="L208" s="58">
        <v>0</v>
      </c>
      <c r="M208" s="58">
        <v>0</v>
      </c>
      <c r="N208" s="58">
        <v>0</v>
      </c>
      <c r="O208" s="58">
        <v>0</v>
      </c>
      <c r="P208" s="58">
        <v>0</v>
      </c>
      <c r="Q208" s="40">
        <v>0</v>
      </c>
    </row>
    <row r="209" spans="1:21" ht="51" hidden="1" customHeight="1" x14ac:dyDescent="0.25">
      <c r="B209" s="58">
        <v>1217461</v>
      </c>
      <c r="C209" s="58">
        <v>7461</v>
      </c>
      <c r="D209" s="58" t="s">
        <v>601</v>
      </c>
      <c r="E209" s="58" t="s">
        <v>512</v>
      </c>
      <c r="F209" s="40">
        <v>0</v>
      </c>
      <c r="G209" s="58">
        <v>0</v>
      </c>
      <c r="H209" s="58">
        <v>0</v>
      </c>
      <c r="I209" s="58">
        <v>0</v>
      </c>
      <c r="J209" s="58">
        <v>0</v>
      </c>
      <c r="K209" s="40">
        <v>0</v>
      </c>
      <c r="L209" s="40">
        <v>0</v>
      </c>
      <c r="M209" s="58">
        <v>0</v>
      </c>
      <c r="N209" s="58">
        <v>0</v>
      </c>
      <c r="O209" s="58">
        <v>0</v>
      </c>
      <c r="P209" s="58">
        <v>0</v>
      </c>
      <c r="Q209" s="40">
        <v>0</v>
      </c>
    </row>
    <row r="210" spans="1:21" ht="49.5" hidden="1" customHeight="1" x14ac:dyDescent="0.25">
      <c r="B210" s="58">
        <v>1217462</v>
      </c>
      <c r="C210" s="58">
        <v>7462</v>
      </c>
      <c r="D210" s="58" t="s">
        <v>601</v>
      </c>
      <c r="E210" s="58" t="s">
        <v>4</v>
      </c>
      <c r="F210" s="40">
        <v>0</v>
      </c>
      <c r="G210" s="58">
        <v>0</v>
      </c>
      <c r="H210" s="58">
        <v>0</v>
      </c>
      <c r="I210" s="58">
        <v>0</v>
      </c>
      <c r="J210" s="58">
        <v>0</v>
      </c>
      <c r="K210" s="40">
        <v>0</v>
      </c>
      <c r="L210" s="40">
        <v>0</v>
      </c>
      <c r="M210" s="58">
        <v>0</v>
      </c>
      <c r="N210" s="58">
        <v>0</v>
      </c>
      <c r="O210" s="58">
        <v>0</v>
      </c>
      <c r="P210" s="58">
        <v>0</v>
      </c>
      <c r="Q210" s="40">
        <v>0</v>
      </c>
    </row>
    <row r="211" spans="1:21" ht="33" hidden="1" customHeight="1" x14ac:dyDescent="0.25">
      <c r="B211" s="58">
        <v>1217463</v>
      </c>
      <c r="C211" s="58">
        <v>7463</v>
      </c>
      <c r="D211" s="58" t="s">
        <v>601</v>
      </c>
      <c r="E211" s="58" t="s">
        <v>513</v>
      </c>
      <c r="F211" s="40">
        <v>0</v>
      </c>
      <c r="G211" s="58">
        <v>0</v>
      </c>
      <c r="H211" s="58">
        <v>0</v>
      </c>
      <c r="I211" s="58">
        <v>0</v>
      </c>
      <c r="J211" s="58">
        <v>0</v>
      </c>
      <c r="K211" s="40">
        <v>0</v>
      </c>
      <c r="L211" s="40">
        <v>0</v>
      </c>
      <c r="M211" s="58">
        <v>0</v>
      </c>
      <c r="N211" s="58">
        <v>0</v>
      </c>
      <c r="O211" s="58">
        <v>0</v>
      </c>
      <c r="P211" s="58">
        <v>0</v>
      </c>
      <c r="Q211" s="40">
        <v>0</v>
      </c>
    </row>
    <row r="212" spans="1:21" ht="28.5" hidden="1" customHeight="1" x14ac:dyDescent="0.25">
      <c r="B212" s="58">
        <v>1217464</v>
      </c>
      <c r="C212" s="58">
        <v>7464</v>
      </c>
      <c r="D212" s="58" t="s">
        <v>601</v>
      </c>
      <c r="E212" s="58" t="s">
        <v>328</v>
      </c>
      <c r="F212" s="40">
        <v>0</v>
      </c>
      <c r="G212" s="58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58">
        <v>0</v>
      </c>
      <c r="Q212" s="40">
        <v>0</v>
      </c>
    </row>
    <row r="213" spans="1:21" ht="33" hidden="1" customHeight="1" x14ac:dyDescent="0.25">
      <c r="A213" s="77"/>
      <c r="B213" s="256">
        <v>1217600</v>
      </c>
      <c r="C213" s="43">
        <v>7600</v>
      </c>
      <c r="D213" s="289" t="s">
        <v>401</v>
      </c>
      <c r="E213" s="290"/>
      <c r="F213" s="40">
        <v>0</v>
      </c>
      <c r="G213" s="47">
        <v>0</v>
      </c>
      <c r="H213" s="256">
        <v>0</v>
      </c>
      <c r="I213" s="43">
        <v>0</v>
      </c>
      <c r="J213" s="256">
        <v>0</v>
      </c>
      <c r="K213" s="40">
        <v>39901900</v>
      </c>
      <c r="L213" s="40">
        <v>39901900</v>
      </c>
      <c r="M213" s="47">
        <v>0</v>
      </c>
      <c r="N213" s="256">
        <v>0</v>
      </c>
      <c r="O213" s="43">
        <v>0</v>
      </c>
      <c r="P213" s="256">
        <v>39901900</v>
      </c>
      <c r="Q213" s="256">
        <v>39901900</v>
      </c>
    </row>
    <row r="214" spans="1:21" ht="33.75" hidden="1" customHeight="1" x14ac:dyDescent="0.25">
      <c r="B214" s="44">
        <v>1217640</v>
      </c>
      <c r="C214" s="45">
        <v>7640</v>
      </c>
      <c r="D214" s="44" t="s">
        <v>571</v>
      </c>
      <c r="E214" s="56" t="s">
        <v>267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0">
        <v>4500000</v>
      </c>
      <c r="L214" s="47">
        <v>4500000</v>
      </c>
      <c r="M214" s="47">
        <v>0</v>
      </c>
      <c r="N214" s="47">
        <v>0</v>
      </c>
      <c r="O214" s="47">
        <v>0</v>
      </c>
      <c r="P214" s="47">
        <v>4500000</v>
      </c>
      <c r="Q214" s="40">
        <v>4500000</v>
      </c>
      <c r="S214" s="76"/>
    </row>
    <row r="215" spans="1:21" ht="37.5" hidden="1" customHeight="1" x14ac:dyDescent="0.25">
      <c r="B215" s="44">
        <v>1217670</v>
      </c>
      <c r="C215" s="45">
        <v>7670</v>
      </c>
      <c r="D215" s="44" t="s">
        <v>602</v>
      </c>
      <c r="E215" s="56" t="s">
        <v>285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0">
        <v>35401900</v>
      </c>
      <c r="L215" s="47">
        <v>35401900</v>
      </c>
      <c r="M215" s="47">
        <v>0</v>
      </c>
      <c r="N215" s="47">
        <v>0</v>
      </c>
      <c r="O215" s="47">
        <v>0</v>
      </c>
      <c r="P215" s="47">
        <v>35401900</v>
      </c>
      <c r="Q215" s="40">
        <v>35401900</v>
      </c>
    </row>
    <row r="216" spans="1:21" ht="23.25" hidden="1" customHeight="1" x14ac:dyDescent="0.25">
      <c r="B216" s="44">
        <v>1217693</v>
      </c>
      <c r="C216" s="45">
        <v>7693</v>
      </c>
      <c r="D216" s="44" t="s">
        <v>338</v>
      </c>
      <c r="E216" s="56" t="s">
        <v>261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0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0">
        <v>0</v>
      </c>
    </row>
    <row r="217" spans="1:21" ht="30" hidden="1" customHeight="1" x14ac:dyDescent="0.25">
      <c r="A217" s="77"/>
      <c r="B217" s="44">
        <v>1218110</v>
      </c>
      <c r="C217" s="45">
        <v>8110</v>
      </c>
      <c r="D217" s="44" t="s">
        <v>178</v>
      </c>
      <c r="E217" s="56" t="s">
        <v>155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0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0">
        <v>0</v>
      </c>
    </row>
    <row r="218" spans="1:21" ht="14.25" hidden="1" customHeight="1" x14ac:dyDescent="0.25">
      <c r="B218" s="256">
        <v>1218300</v>
      </c>
      <c r="C218" s="43">
        <v>8300</v>
      </c>
      <c r="D218" s="289" t="s">
        <v>210</v>
      </c>
      <c r="E218" s="290"/>
      <c r="F218" s="40">
        <v>0</v>
      </c>
      <c r="G218" s="47">
        <v>0</v>
      </c>
      <c r="H218" s="256">
        <v>0</v>
      </c>
      <c r="I218" s="43">
        <v>0</v>
      </c>
      <c r="J218" s="256">
        <v>0</v>
      </c>
      <c r="K218" s="256">
        <v>0</v>
      </c>
      <c r="L218" s="43">
        <v>0</v>
      </c>
      <c r="M218" s="289">
        <v>0</v>
      </c>
      <c r="N218" s="290">
        <v>0</v>
      </c>
      <c r="O218" s="40">
        <v>0</v>
      </c>
      <c r="P218" s="47">
        <v>0</v>
      </c>
      <c r="Q218" s="256">
        <v>0</v>
      </c>
    </row>
    <row r="219" spans="1:21" ht="30" hidden="1" customHeight="1" x14ac:dyDescent="0.25">
      <c r="B219" s="44">
        <v>1218311</v>
      </c>
      <c r="C219" s="45">
        <v>8311</v>
      </c>
      <c r="D219" s="44" t="s">
        <v>177</v>
      </c>
      <c r="E219" s="56" t="s">
        <v>292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0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0">
        <v>0</v>
      </c>
    </row>
    <row r="220" spans="1:21" ht="31.5" hidden="1" customHeight="1" x14ac:dyDescent="0.25">
      <c r="B220" s="44">
        <v>1218313</v>
      </c>
      <c r="C220" s="45">
        <v>8313</v>
      </c>
      <c r="D220" s="44" t="s">
        <v>603</v>
      </c>
      <c r="E220" s="56" t="s">
        <v>291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0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0">
        <v>0</v>
      </c>
    </row>
    <row r="221" spans="1:21" ht="34.5" hidden="1" customHeight="1" x14ac:dyDescent="0.25">
      <c r="B221" s="44">
        <v>1218330</v>
      </c>
      <c r="C221" s="45">
        <v>8330</v>
      </c>
      <c r="D221" s="44" t="s">
        <v>36</v>
      </c>
      <c r="E221" s="56" t="s">
        <v>431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0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0">
        <v>0</v>
      </c>
    </row>
    <row r="222" spans="1:21" ht="28.5" hidden="1" customHeight="1" x14ac:dyDescent="0.25">
      <c r="B222" s="44">
        <v>1218340</v>
      </c>
      <c r="C222" s="45">
        <v>8340</v>
      </c>
      <c r="D222" s="44" t="s">
        <v>604</v>
      </c>
      <c r="E222" s="56" t="s">
        <v>432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0">
        <v>0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0">
        <v>0</v>
      </c>
    </row>
    <row r="223" spans="1:21" ht="22.5" hidden="1" customHeight="1" x14ac:dyDescent="0.25">
      <c r="B223" s="256">
        <v>1500000</v>
      </c>
      <c r="C223" s="259" t="s">
        <v>557</v>
      </c>
      <c r="D223" s="282"/>
      <c r="E223" s="260"/>
      <c r="F223" s="39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75621717.769999996</v>
      </c>
      <c r="L223" s="40">
        <v>57082017.769999996</v>
      </c>
      <c r="M223" s="40">
        <v>0</v>
      </c>
      <c r="N223" s="40">
        <v>0</v>
      </c>
      <c r="O223" s="40">
        <v>0</v>
      </c>
      <c r="P223" s="40">
        <v>75621717.769999996</v>
      </c>
      <c r="Q223" s="40">
        <v>75621717.769999996</v>
      </c>
      <c r="S223" s="76"/>
      <c r="T223" s="76"/>
      <c r="U223" s="76"/>
    </row>
    <row r="224" spans="1:21" ht="22.5" hidden="1" customHeight="1" x14ac:dyDescent="0.25">
      <c r="B224" s="41">
        <v>1510000</v>
      </c>
      <c r="C224" s="263" t="s">
        <v>557</v>
      </c>
      <c r="D224" s="264"/>
      <c r="E224" s="265"/>
      <c r="F224" s="39">
        <v>0</v>
      </c>
      <c r="G224" s="42">
        <v>0</v>
      </c>
      <c r="H224" s="42">
        <v>0</v>
      </c>
      <c r="I224" s="42">
        <v>0</v>
      </c>
      <c r="J224" s="42">
        <v>0</v>
      </c>
      <c r="K224" s="40">
        <v>75621717.769999996</v>
      </c>
      <c r="L224" s="42">
        <v>57082017.769999996</v>
      </c>
      <c r="M224" s="42">
        <v>0</v>
      </c>
      <c r="N224" s="42">
        <v>0</v>
      </c>
      <c r="O224" s="42">
        <v>0</v>
      </c>
      <c r="P224" s="42">
        <v>75621717.769999996</v>
      </c>
      <c r="Q224" s="40">
        <v>75621717.769999996</v>
      </c>
    </row>
    <row r="225" spans="1:20" ht="34.5" hidden="1" customHeight="1" x14ac:dyDescent="0.25">
      <c r="B225" s="44" t="s">
        <v>635</v>
      </c>
      <c r="C225" s="45">
        <v>2020</v>
      </c>
      <c r="D225" s="44" t="s">
        <v>636</v>
      </c>
      <c r="E225" s="56" t="s">
        <v>229</v>
      </c>
      <c r="F225" s="40">
        <v>0</v>
      </c>
      <c r="G225" s="47">
        <v>0</v>
      </c>
      <c r="H225" s="47">
        <v>0</v>
      </c>
      <c r="I225" s="47">
        <v>0</v>
      </c>
      <c r="J225" s="47">
        <v>0</v>
      </c>
      <c r="K225" s="40">
        <v>31189257</v>
      </c>
      <c r="L225" s="47">
        <v>31189257</v>
      </c>
      <c r="M225" s="47">
        <v>0</v>
      </c>
      <c r="N225" s="47">
        <v>0</v>
      </c>
      <c r="O225" s="47">
        <v>0</v>
      </c>
      <c r="P225" s="47">
        <v>31189257</v>
      </c>
      <c r="Q225" s="40">
        <v>31189257</v>
      </c>
    </row>
    <row r="226" spans="1:20" ht="16.5" hidden="1" customHeight="1" x14ac:dyDescent="0.25">
      <c r="B226" s="256">
        <v>1517300</v>
      </c>
      <c r="C226" s="43">
        <v>7300</v>
      </c>
      <c r="D226" s="259" t="s">
        <v>364</v>
      </c>
      <c r="E226" s="260"/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44318544.950000003</v>
      </c>
      <c r="L226" s="40">
        <v>25778844.949999999</v>
      </c>
      <c r="M226" s="40">
        <v>0</v>
      </c>
      <c r="N226" s="40">
        <v>0</v>
      </c>
      <c r="O226" s="40">
        <v>0</v>
      </c>
      <c r="P226" s="40">
        <v>44318544.950000003</v>
      </c>
      <c r="Q226" s="40">
        <v>44318544.950000003</v>
      </c>
    </row>
    <row r="227" spans="1:20" ht="33.6" hidden="1" customHeight="1" x14ac:dyDescent="0.25">
      <c r="B227" s="44">
        <v>1517310</v>
      </c>
      <c r="C227" s="45">
        <v>7310</v>
      </c>
      <c r="D227" s="44" t="s">
        <v>605</v>
      </c>
      <c r="E227" s="56" t="s">
        <v>522</v>
      </c>
      <c r="F227" s="40">
        <v>0</v>
      </c>
      <c r="G227" s="47">
        <v>0</v>
      </c>
      <c r="H227" s="47">
        <v>0</v>
      </c>
      <c r="I227" s="47">
        <v>0</v>
      </c>
      <c r="J227" s="47">
        <v>0</v>
      </c>
      <c r="K227" s="40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0">
        <v>0</v>
      </c>
    </row>
    <row r="228" spans="1:20" ht="33" hidden="1" customHeight="1" x14ac:dyDescent="0.25">
      <c r="B228" s="44">
        <v>1517320</v>
      </c>
      <c r="C228" s="45">
        <v>7320</v>
      </c>
      <c r="D228" s="44" t="s">
        <v>365</v>
      </c>
      <c r="E228" s="56" t="s">
        <v>561</v>
      </c>
      <c r="F228" s="40">
        <v>0</v>
      </c>
      <c r="G228" s="47">
        <v>0</v>
      </c>
      <c r="H228" s="47">
        <v>0</v>
      </c>
      <c r="I228" s="47">
        <v>0</v>
      </c>
      <c r="J228" s="47">
        <v>0</v>
      </c>
      <c r="K228" s="40">
        <v>23730877.210000001</v>
      </c>
      <c r="L228" s="47">
        <v>23730877.210000001</v>
      </c>
      <c r="M228" s="47">
        <v>0</v>
      </c>
      <c r="N228" s="47">
        <v>0</v>
      </c>
      <c r="O228" s="47">
        <v>0</v>
      </c>
      <c r="P228" s="47">
        <v>23730877.210000001</v>
      </c>
      <c r="Q228" s="40">
        <v>23730877.210000001</v>
      </c>
    </row>
    <row r="229" spans="1:20" ht="24" hidden="1" customHeight="1" x14ac:dyDescent="0.25">
      <c r="B229" s="44">
        <v>1517321</v>
      </c>
      <c r="C229" s="45">
        <v>7321</v>
      </c>
      <c r="D229" s="44" t="s">
        <v>365</v>
      </c>
      <c r="E229" s="56" t="s">
        <v>523</v>
      </c>
      <c r="F229" s="40">
        <v>0</v>
      </c>
      <c r="G229" s="47">
        <v>0</v>
      </c>
      <c r="H229" s="47">
        <v>0</v>
      </c>
      <c r="I229" s="47">
        <v>0</v>
      </c>
      <c r="J229" s="47">
        <v>0</v>
      </c>
      <c r="K229" s="40">
        <v>2528115.35</v>
      </c>
      <c r="L229" s="47">
        <v>2528115.35</v>
      </c>
      <c r="M229" s="47">
        <v>0</v>
      </c>
      <c r="N229" s="47">
        <v>0</v>
      </c>
      <c r="O229" s="47">
        <v>0</v>
      </c>
      <c r="P229" s="47">
        <v>2528115.35</v>
      </c>
      <c r="Q229" s="40">
        <v>2528115.35</v>
      </c>
    </row>
    <row r="230" spans="1:20" ht="24.75" hidden="1" customHeight="1" x14ac:dyDescent="0.25">
      <c r="A230" s="77"/>
      <c r="B230" s="44">
        <v>1517322</v>
      </c>
      <c r="C230" s="45">
        <v>7322</v>
      </c>
      <c r="D230" s="44" t="s">
        <v>365</v>
      </c>
      <c r="E230" s="56" t="s">
        <v>479</v>
      </c>
      <c r="F230" s="40">
        <v>0</v>
      </c>
      <c r="G230" s="47">
        <v>0</v>
      </c>
      <c r="H230" s="47">
        <v>0</v>
      </c>
      <c r="I230" s="47">
        <v>0</v>
      </c>
      <c r="J230" s="47">
        <v>0</v>
      </c>
      <c r="K230" s="40">
        <v>12131534.870000001</v>
      </c>
      <c r="L230" s="47">
        <v>12131534.870000001</v>
      </c>
      <c r="M230" s="47">
        <v>0</v>
      </c>
      <c r="N230" s="47">
        <v>0</v>
      </c>
      <c r="O230" s="47">
        <v>0</v>
      </c>
      <c r="P230" s="47">
        <v>12131534.870000001</v>
      </c>
      <c r="Q230" s="40">
        <v>12131534.870000001</v>
      </c>
    </row>
    <row r="231" spans="1:20" ht="40.5" hidden="1" customHeight="1" x14ac:dyDescent="0.25">
      <c r="B231" s="44">
        <v>1517323</v>
      </c>
      <c r="C231" s="45">
        <v>7323</v>
      </c>
      <c r="D231" s="44" t="s">
        <v>365</v>
      </c>
      <c r="E231" s="56" t="s">
        <v>148</v>
      </c>
      <c r="F231" s="40">
        <v>0</v>
      </c>
      <c r="G231" s="47">
        <v>0</v>
      </c>
      <c r="H231" s="47">
        <v>0</v>
      </c>
      <c r="I231" s="47">
        <v>0</v>
      </c>
      <c r="J231" s="47">
        <v>0</v>
      </c>
      <c r="K231" s="40">
        <v>586975.18999999994</v>
      </c>
      <c r="L231" s="47">
        <v>586975.18999999994</v>
      </c>
      <c r="M231" s="47">
        <v>0</v>
      </c>
      <c r="N231" s="47">
        <v>0</v>
      </c>
      <c r="O231" s="47">
        <v>0</v>
      </c>
      <c r="P231" s="47">
        <v>586975.18999999994</v>
      </c>
      <c r="Q231" s="40">
        <v>586975.18999999994</v>
      </c>
    </row>
    <row r="232" spans="1:20" ht="80.25" hidden="1" customHeight="1" x14ac:dyDescent="0.25">
      <c r="B232" s="45">
        <v>1511022</v>
      </c>
      <c r="C232" s="45">
        <v>1022</v>
      </c>
      <c r="D232" s="44" t="s">
        <v>469</v>
      </c>
      <c r="E232" s="91" t="s">
        <v>655</v>
      </c>
      <c r="F232" s="40">
        <v>0</v>
      </c>
      <c r="G232" s="47">
        <v>0</v>
      </c>
      <c r="H232" s="47">
        <v>0</v>
      </c>
      <c r="I232" s="47">
        <v>0</v>
      </c>
      <c r="J232" s="47">
        <v>0</v>
      </c>
      <c r="K232" s="40">
        <v>1301434</v>
      </c>
      <c r="L232" s="47">
        <v>1301434</v>
      </c>
      <c r="M232" s="47">
        <v>0</v>
      </c>
      <c r="N232" s="47">
        <v>0</v>
      </c>
      <c r="O232" s="47">
        <v>0</v>
      </c>
      <c r="P232" s="47">
        <v>1301434</v>
      </c>
      <c r="Q232" s="40">
        <v>1301434</v>
      </c>
    </row>
    <row r="233" spans="1:20" ht="35.25" hidden="1" customHeight="1" x14ac:dyDescent="0.25">
      <c r="B233" s="44">
        <v>1517325</v>
      </c>
      <c r="C233" s="45">
        <v>7325</v>
      </c>
      <c r="D233" s="44" t="s">
        <v>365</v>
      </c>
      <c r="E233" s="56" t="s">
        <v>150</v>
      </c>
      <c r="F233" s="40">
        <v>0</v>
      </c>
      <c r="G233" s="47">
        <v>0</v>
      </c>
      <c r="H233" s="47">
        <v>0</v>
      </c>
      <c r="I233" s="47">
        <v>0</v>
      </c>
      <c r="J233" s="47">
        <v>0</v>
      </c>
      <c r="K233" s="40">
        <v>7182817.7999999998</v>
      </c>
      <c r="L233" s="47">
        <v>7182817.7999999998</v>
      </c>
      <c r="M233" s="47">
        <v>0</v>
      </c>
      <c r="N233" s="47">
        <v>0</v>
      </c>
      <c r="O233" s="47">
        <v>0</v>
      </c>
      <c r="P233" s="47">
        <v>7182817.7999999998</v>
      </c>
      <c r="Q233" s="40">
        <v>7182817.7999999998</v>
      </c>
    </row>
    <row r="234" spans="1:20" ht="36" hidden="1" customHeight="1" x14ac:dyDescent="0.25">
      <c r="A234" s="77"/>
      <c r="B234" s="44">
        <v>1517330</v>
      </c>
      <c r="C234" s="45">
        <v>7330</v>
      </c>
      <c r="D234" s="44" t="s">
        <v>365</v>
      </c>
      <c r="E234" s="56" t="s">
        <v>524</v>
      </c>
      <c r="F234" s="40">
        <v>0</v>
      </c>
      <c r="G234" s="47">
        <v>0</v>
      </c>
      <c r="H234" s="47">
        <v>0</v>
      </c>
      <c r="I234" s="47">
        <v>0</v>
      </c>
      <c r="J234" s="47">
        <v>0</v>
      </c>
      <c r="K234" s="40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0">
        <v>0</v>
      </c>
    </row>
    <row r="235" spans="1:20" ht="31.5" hidden="1" customHeight="1" x14ac:dyDescent="0.25">
      <c r="B235" s="44">
        <v>1517340</v>
      </c>
      <c r="C235" s="45">
        <v>7340</v>
      </c>
      <c r="D235" s="44" t="s">
        <v>365</v>
      </c>
      <c r="E235" s="56" t="s">
        <v>515</v>
      </c>
      <c r="F235" s="40">
        <v>0</v>
      </c>
      <c r="G235" s="47">
        <v>0</v>
      </c>
      <c r="H235" s="47">
        <v>0</v>
      </c>
      <c r="I235" s="47">
        <v>0</v>
      </c>
      <c r="J235" s="47">
        <v>0</v>
      </c>
      <c r="K235" s="40">
        <v>1171381.51</v>
      </c>
      <c r="L235" s="47">
        <v>1171381.51</v>
      </c>
      <c r="M235" s="47">
        <v>0</v>
      </c>
      <c r="N235" s="47">
        <v>0</v>
      </c>
      <c r="O235" s="47">
        <v>0</v>
      </c>
      <c r="P235" s="47">
        <v>1171381.51</v>
      </c>
      <c r="Q235" s="40">
        <v>1171381.51</v>
      </c>
    </row>
    <row r="236" spans="1:20" ht="32.25" hidden="1" customHeight="1" x14ac:dyDescent="0.25">
      <c r="A236" s="77"/>
      <c r="B236" s="44">
        <v>1517350</v>
      </c>
      <c r="C236" s="45">
        <v>7350</v>
      </c>
      <c r="D236" s="44" t="s">
        <v>365</v>
      </c>
      <c r="E236" s="56" t="s">
        <v>516</v>
      </c>
      <c r="F236" s="40">
        <v>0</v>
      </c>
      <c r="G236" s="47">
        <v>0</v>
      </c>
      <c r="H236" s="47">
        <v>0</v>
      </c>
      <c r="I236" s="47">
        <v>0</v>
      </c>
      <c r="J236" s="47">
        <v>0</v>
      </c>
      <c r="K236" s="40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0">
        <v>0</v>
      </c>
    </row>
    <row r="237" spans="1:20" ht="46.5" hidden="1" customHeight="1" x14ac:dyDescent="0.25">
      <c r="B237" s="44">
        <v>1517361</v>
      </c>
      <c r="C237" s="45">
        <v>7361</v>
      </c>
      <c r="D237" s="44" t="s">
        <v>338</v>
      </c>
      <c r="E237" s="56" t="s">
        <v>10</v>
      </c>
      <c r="F237" s="40">
        <v>0</v>
      </c>
      <c r="G237" s="47">
        <v>0</v>
      </c>
      <c r="H237" s="47">
        <v>0</v>
      </c>
      <c r="I237" s="47">
        <v>0</v>
      </c>
      <c r="J237" s="47">
        <v>0</v>
      </c>
      <c r="K237" s="40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0">
        <v>0</v>
      </c>
      <c r="S237" s="76"/>
    </row>
    <row r="238" spans="1:20" ht="58.5" hidden="1" customHeight="1" x14ac:dyDescent="0.25">
      <c r="B238" s="44" t="s">
        <v>640</v>
      </c>
      <c r="C238" s="45">
        <v>2151</v>
      </c>
      <c r="D238" s="44" t="s">
        <v>619</v>
      </c>
      <c r="E238" s="56" t="s">
        <v>620</v>
      </c>
      <c r="F238" s="40">
        <v>0</v>
      </c>
      <c r="G238" s="47">
        <v>0</v>
      </c>
      <c r="H238" s="47">
        <v>0</v>
      </c>
      <c r="I238" s="47">
        <v>0</v>
      </c>
      <c r="J238" s="47">
        <v>0</v>
      </c>
      <c r="K238" s="40">
        <v>200000</v>
      </c>
      <c r="L238" s="47">
        <v>200000</v>
      </c>
      <c r="M238" s="47">
        <v>0</v>
      </c>
      <c r="N238" s="47">
        <v>0</v>
      </c>
      <c r="O238" s="47">
        <v>0</v>
      </c>
      <c r="P238" s="47">
        <v>200000</v>
      </c>
      <c r="Q238" s="40">
        <v>200000</v>
      </c>
    </row>
    <row r="239" spans="1:20" ht="62.25" hidden="1" customHeight="1" x14ac:dyDescent="0.25">
      <c r="B239" s="44">
        <v>1517369</v>
      </c>
      <c r="C239" s="45">
        <v>7369</v>
      </c>
      <c r="D239" s="44" t="s">
        <v>338</v>
      </c>
      <c r="E239" s="56" t="s">
        <v>531</v>
      </c>
      <c r="F239" s="40">
        <v>0</v>
      </c>
      <c r="G239" s="47">
        <v>0</v>
      </c>
      <c r="H239" s="47">
        <v>0</v>
      </c>
      <c r="I239" s="47">
        <v>0</v>
      </c>
      <c r="J239" s="47">
        <v>0</v>
      </c>
      <c r="K239" s="40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0">
        <v>0</v>
      </c>
    </row>
    <row r="240" spans="1:20" ht="33.75" hidden="1" customHeight="1" x14ac:dyDescent="0.25">
      <c r="B240" s="44">
        <v>1517370</v>
      </c>
      <c r="C240" s="45">
        <v>7370</v>
      </c>
      <c r="D240" s="44" t="s">
        <v>338</v>
      </c>
      <c r="E240" s="56" t="s">
        <v>344</v>
      </c>
      <c r="F240" s="40">
        <v>0</v>
      </c>
      <c r="G240" s="47">
        <v>0</v>
      </c>
      <c r="H240" s="47">
        <v>0</v>
      </c>
      <c r="I240" s="47">
        <v>0</v>
      </c>
      <c r="J240" s="47">
        <v>0</v>
      </c>
      <c r="K240" s="40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0">
        <v>0</v>
      </c>
      <c r="T240" s="76"/>
    </row>
    <row r="241" spans="2:21" ht="60.75" hidden="1" customHeight="1" x14ac:dyDescent="0.25">
      <c r="B241" s="44" t="s">
        <v>637</v>
      </c>
      <c r="C241" s="45">
        <v>7363</v>
      </c>
      <c r="D241" s="44" t="s">
        <v>338</v>
      </c>
      <c r="E241" s="56" t="s">
        <v>12</v>
      </c>
      <c r="F241" s="40">
        <v>0</v>
      </c>
      <c r="G241" s="47">
        <v>0</v>
      </c>
      <c r="H241" s="47">
        <v>0</v>
      </c>
      <c r="I241" s="47">
        <v>0</v>
      </c>
      <c r="J241" s="47">
        <v>0</v>
      </c>
      <c r="K241" s="40">
        <v>676586.23</v>
      </c>
      <c r="L241" s="47">
        <v>676586.23</v>
      </c>
      <c r="M241" s="47">
        <v>0</v>
      </c>
      <c r="N241" s="47">
        <v>0</v>
      </c>
      <c r="O241" s="47">
        <v>0</v>
      </c>
      <c r="P241" s="47">
        <v>676586.23</v>
      </c>
      <c r="Q241" s="40">
        <v>676586.23</v>
      </c>
    </row>
    <row r="242" spans="2:21" ht="43.5" hidden="1" customHeight="1" x14ac:dyDescent="0.25">
      <c r="B242" s="44" t="s">
        <v>650</v>
      </c>
      <c r="C242" s="45">
        <v>2010</v>
      </c>
      <c r="D242" s="44" t="s">
        <v>167</v>
      </c>
      <c r="E242" s="56" t="s">
        <v>286</v>
      </c>
      <c r="F242" s="40">
        <v>0</v>
      </c>
      <c r="G242" s="47">
        <v>0</v>
      </c>
      <c r="H242" s="47">
        <v>0</v>
      </c>
      <c r="I242" s="47">
        <v>0</v>
      </c>
      <c r="J242" s="47">
        <v>0</v>
      </c>
      <c r="K242" s="40">
        <v>113915.82</v>
      </c>
      <c r="L242" s="47">
        <v>113915.82</v>
      </c>
      <c r="M242" s="47">
        <v>0</v>
      </c>
      <c r="N242" s="47">
        <v>0</v>
      </c>
      <c r="O242" s="47">
        <v>0</v>
      </c>
      <c r="P242" s="47">
        <v>113915.82</v>
      </c>
      <c r="Q242" s="40">
        <v>113915.82</v>
      </c>
    </row>
    <row r="243" spans="2:21" ht="31.5" hidden="1" customHeight="1" x14ac:dyDescent="0.25">
      <c r="B243" s="44">
        <v>1517380</v>
      </c>
      <c r="C243" s="45">
        <v>7380</v>
      </c>
      <c r="D243" s="44" t="s">
        <v>338</v>
      </c>
      <c r="E243" s="46" t="s">
        <v>663</v>
      </c>
      <c r="F243" s="40">
        <v>0</v>
      </c>
      <c r="G243" s="47">
        <v>0</v>
      </c>
      <c r="H243" s="47">
        <v>0</v>
      </c>
      <c r="I243" s="47">
        <v>0</v>
      </c>
      <c r="J243" s="47">
        <v>0</v>
      </c>
      <c r="K243" s="40">
        <v>18539700</v>
      </c>
      <c r="L243" s="47">
        <v>0</v>
      </c>
      <c r="M243" s="47">
        <v>0</v>
      </c>
      <c r="N243" s="47">
        <v>0</v>
      </c>
      <c r="O243" s="47">
        <v>0</v>
      </c>
      <c r="P243" s="47">
        <v>18539700</v>
      </c>
      <c r="Q243" s="40">
        <v>18539700</v>
      </c>
    </row>
    <row r="244" spans="2:21" ht="15" hidden="1" customHeight="1" x14ac:dyDescent="0.25">
      <c r="B244" s="256">
        <v>1518300</v>
      </c>
      <c r="C244" s="43">
        <v>8300</v>
      </c>
      <c r="D244" s="259" t="s">
        <v>210</v>
      </c>
      <c r="E244" s="260"/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>
        <v>0</v>
      </c>
    </row>
    <row r="245" spans="2:21" ht="95.25" hidden="1" customHeight="1" x14ac:dyDescent="0.25">
      <c r="B245" s="45">
        <v>1517384</v>
      </c>
      <c r="C245" s="257">
        <v>7384</v>
      </c>
      <c r="D245" s="44" t="s">
        <v>338</v>
      </c>
      <c r="E245" s="52" t="s">
        <v>664</v>
      </c>
      <c r="F245" s="40">
        <v>0</v>
      </c>
      <c r="G245" s="47">
        <v>0</v>
      </c>
      <c r="H245" s="47">
        <v>0</v>
      </c>
      <c r="I245" s="47">
        <v>0</v>
      </c>
      <c r="J245" s="47">
        <v>0</v>
      </c>
      <c r="K245" s="40">
        <v>18539700</v>
      </c>
      <c r="L245" s="47">
        <v>0</v>
      </c>
      <c r="M245" s="47">
        <v>0</v>
      </c>
      <c r="N245" s="47">
        <v>0</v>
      </c>
      <c r="O245" s="47">
        <v>0</v>
      </c>
      <c r="P245" s="47">
        <v>18539700</v>
      </c>
      <c r="Q245" s="40">
        <v>18539700</v>
      </c>
    </row>
    <row r="246" spans="2:21" ht="27.75" hidden="1" customHeight="1" x14ac:dyDescent="0.25">
      <c r="B246" s="43">
        <v>1900000</v>
      </c>
      <c r="C246" s="283" t="s">
        <v>253</v>
      </c>
      <c r="D246" s="284"/>
      <c r="E246" s="285"/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39">
        <v>1239280270.24</v>
      </c>
      <c r="L246" s="39">
        <v>0</v>
      </c>
      <c r="M246" s="39">
        <v>509323870.24000001</v>
      </c>
      <c r="N246" s="39">
        <v>0</v>
      </c>
      <c r="O246" s="39">
        <v>0</v>
      </c>
      <c r="P246" s="39">
        <v>729956400</v>
      </c>
      <c r="Q246" s="39">
        <v>1239280270.24</v>
      </c>
      <c r="S246" s="76"/>
      <c r="T246" s="76"/>
      <c r="U246" s="76"/>
    </row>
    <row r="247" spans="2:21" ht="24.75" hidden="1" customHeight="1" x14ac:dyDescent="0.25">
      <c r="B247" s="89">
        <v>1910000</v>
      </c>
      <c r="C247" s="263" t="s">
        <v>253</v>
      </c>
      <c r="D247" s="264"/>
      <c r="E247" s="265"/>
      <c r="F247" s="40">
        <v>0</v>
      </c>
      <c r="G247" s="42">
        <v>0</v>
      </c>
      <c r="H247" s="42">
        <v>0</v>
      </c>
      <c r="I247" s="42">
        <v>0</v>
      </c>
      <c r="J247" s="42">
        <v>0</v>
      </c>
      <c r="K247" s="39">
        <v>1239280270.24</v>
      </c>
      <c r="L247" s="42">
        <v>0</v>
      </c>
      <c r="M247" s="42">
        <v>509323870.24000001</v>
      </c>
      <c r="N247" s="42">
        <v>0</v>
      </c>
      <c r="O247" s="42">
        <v>0</v>
      </c>
      <c r="P247" s="42">
        <v>729956400</v>
      </c>
      <c r="Q247" s="39">
        <v>1239280270.24</v>
      </c>
    </row>
    <row r="248" spans="2:21" ht="35.25" hidden="1" customHeight="1" x14ac:dyDescent="0.25">
      <c r="B248" s="256" t="s">
        <v>56</v>
      </c>
      <c r="C248" s="43">
        <v>7460</v>
      </c>
      <c r="D248" s="259" t="s">
        <v>511</v>
      </c>
      <c r="E248" s="260"/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1239280270.24</v>
      </c>
      <c r="L248" s="40">
        <v>0</v>
      </c>
      <c r="M248" s="40">
        <v>509323870.24000001</v>
      </c>
      <c r="N248" s="40">
        <v>0</v>
      </c>
      <c r="O248" s="40">
        <v>0</v>
      </c>
      <c r="P248" s="40">
        <v>729956400</v>
      </c>
      <c r="Q248" s="40">
        <v>1239280270.24</v>
      </c>
    </row>
    <row r="249" spans="2:21" ht="48" hidden="1" customHeight="1" x14ac:dyDescent="0.25">
      <c r="B249" s="45" t="s">
        <v>530</v>
      </c>
      <c r="C249" s="45">
        <v>7461</v>
      </c>
      <c r="D249" s="44" t="s">
        <v>254</v>
      </c>
      <c r="E249" s="56" t="s">
        <v>512</v>
      </c>
      <c r="F249" s="40">
        <v>0</v>
      </c>
      <c r="G249" s="58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58">
        <v>0</v>
      </c>
      <c r="N249" s="40">
        <v>0</v>
      </c>
      <c r="O249" s="40">
        <v>0</v>
      </c>
      <c r="P249" s="40">
        <v>0</v>
      </c>
      <c r="Q249" s="40">
        <v>0</v>
      </c>
    </row>
    <row r="250" spans="2:21" ht="51.75" hidden="1" customHeight="1" x14ac:dyDescent="0.25">
      <c r="B250" s="45">
        <v>1917462</v>
      </c>
      <c r="C250" s="45">
        <v>7462</v>
      </c>
      <c r="D250" s="44" t="s">
        <v>254</v>
      </c>
      <c r="E250" s="56" t="s">
        <v>4</v>
      </c>
      <c r="F250" s="40">
        <v>0</v>
      </c>
      <c r="G250" s="47">
        <v>0</v>
      </c>
      <c r="H250" s="47">
        <v>0</v>
      </c>
      <c r="I250" s="47">
        <v>0</v>
      </c>
      <c r="J250" s="47">
        <v>0</v>
      </c>
      <c r="K250" s="39">
        <v>1239280270.24</v>
      </c>
      <c r="L250" s="47">
        <v>0</v>
      </c>
      <c r="M250" s="47">
        <v>509323870.24000001</v>
      </c>
      <c r="N250" s="47">
        <v>0</v>
      </c>
      <c r="O250" s="47">
        <v>0</v>
      </c>
      <c r="P250" s="47">
        <v>729956400</v>
      </c>
      <c r="Q250" s="39">
        <v>1239280270.24</v>
      </c>
    </row>
    <row r="251" spans="2:21" ht="31.5" hidden="1" customHeight="1" x14ac:dyDescent="0.25">
      <c r="F251" s="40">
        <v>0</v>
      </c>
      <c r="G251" s="58">
        <v>0</v>
      </c>
      <c r="H251" s="58">
        <v>0</v>
      </c>
      <c r="I251" s="58">
        <v>0</v>
      </c>
      <c r="J251" s="58">
        <v>0</v>
      </c>
      <c r="K251" s="40">
        <v>0</v>
      </c>
      <c r="L251" s="40">
        <v>0</v>
      </c>
      <c r="M251" s="58">
        <v>0</v>
      </c>
      <c r="N251" s="58">
        <v>0</v>
      </c>
      <c r="O251" s="58">
        <v>0</v>
      </c>
      <c r="P251" s="58">
        <v>0</v>
      </c>
      <c r="Q251" s="40">
        <v>0</v>
      </c>
    </row>
    <row r="252" spans="2:21" ht="31.5" hidden="1" customHeight="1" x14ac:dyDescent="0.25">
      <c r="F252" s="40">
        <v>0</v>
      </c>
      <c r="G252" s="58">
        <v>0</v>
      </c>
      <c r="H252" s="58">
        <v>0</v>
      </c>
      <c r="I252" s="58">
        <v>0</v>
      </c>
      <c r="J252" s="58">
        <v>0</v>
      </c>
      <c r="K252" s="40">
        <v>0</v>
      </c>
      <c r="L252" s="40">
        <v>0</v>
      </c>
      <c r="M252" s="58">
        <v>0</v>
      </c>
      <c r="N252" s="58">
        <v>0</v>
      </c>
      <c r="O252" s="58">
        <v>0</v>
      </c>
      <c r="P252" s="58">
        <v>0</v>
      </c>
      <c r="Q252" s="40">
        <v>0</v>
      </c>
    </row>
    <row r="253" spans="2:21" ht="31.5" hidden="1" customHeight="1" x14ac:dyDescent="0.25">
      <c r="F253" s="40">
        <v>0</v>
      </c>
      <c r="G253" s="58">
        <v>0</v>
      </c>
      <c r="H253" s="58">
        <v>0</v>
      </c>
      <c r="I253" s="58">
        <v>0</v>
      </c>
      <c r="J253" s="58">
        <v>0</v>
      </c>
      <c r="K253" s="40">
        <v>0</v>
      </c>
      <c r="L253" s="40">
        <v>0</v>
      </c>
      <c r="M253" s="58">
        <v>0</v>
      </c>
      <c r="N253" s="58">
        <v>0</v>
      </c>
      <c r="O253" s="58">
        <v>0</v>
      </c>
      <c r="P253" s="58">
        <v>0</v>
      </c>
      <c r="Q253" s="40">
        <v>0</v>
      </c>
    </row>
    <row r="254" spans="2:21" ht="31.5" hidden="1" customHeight="1" x14ac:dyDescent="0.25">
      <c r="F254" s="40">
        <v>0</v>
      </c>
      <c r="G254" s="58">
        <v>0</v>
      </c>
      <c r="H254" s="58">
        <v>0</v>
      </c>
      <c r="I254" s="58">
        <v>0</v>
      </c>
      <c r="J254" s="58">
        <v>0</v>
      </c>
      <c r="K254" s="40">
        <v>0</v>
      </c>
      <c r="L254" s="40">
        <v>0</v>
      </c>
      <c r="M254" s="58">
        <v>0</v>
      </c>
      <c r="N254" s="58">
        <v>0</v>
      </c>
      <c r="O254" s="58">
        <v>0</v>
      </c>
      <c r="P254" s="58">
        <v>0</v>
      </c>
      <c r="Q254" s="40">
        <v>0</v>
      </c>
    </row>
    <row r="255" spans="2:21" ht="31.5" hidden="1" customHeight="1" x14ac:dyDescent="0.25">
      <c r="F255" s="40">
        <v>0</v>
      </c>
      <c r="G255" s="58">
        <v>0</v>
      </c>
      <c r="H255" s="58">
        <v>0</v>
      </c>
      <c r="I255" s="58">
        <v>0</v>
      </c>
      <c r="J255" s="58">
        <v>0</v>
      </c>
      <c r="K255" s="40">
        <v>0</v>
      </c>
      <c r="L255" s="40">
        <v>0</v>
      </c>
      <c r="M255" s="58">
        <v>0</v>
      </c>
      <c r="N255" s="58">
        <v>0</v>
      </c>
      <c r="O255" s="58">
        <v>0</v>
      </c>
      <c r="P255" s="58">
        <v>0</v>
      </c>
      <c r="Q255" s="40">
        <v>0</v>
      </c>
    </row>
    <row r="256" spans="2:21" ht="31.5" hidden="1" customHeight="1" x14ac:dyDescent="0.25">
      <c r="F256" s="40">
        <v>0</v>
      </c>
      <c r="G256" s="58">
        <v>0</v>
      </c>
      <c r="H256" s="58">
        <v>0</v>
      </c>
      <c r="I256" s="58">
        <v>0</v>
      </c>
      <c r="J256" s="58">
        <v>0</v>
      </c>
      <c r="K256" s="40">
        <v>0</v>
      </c>
      <c r="L256" s="40">
        <v>0</v>
      </c>
      <c r="M256" s="58">
        <v>0</v>
      </c>
      <c r="N256" s="58">
        <v>0</v>
      </c>
      <c r="O256" s="58">
        <v>0</v>
      </c>
      <c r="P256" s="58">
        <v>0</v>
      </c>
      <c r="Q256" s="40">
        <v>0</v>
      </c>
    </row>
    <row r="257" spans="2:21" ht="31.5" hidden="1" customHeight="1" x14ac:dyDescent="0.25">
      <c r="F257" s="40">
        <v>0</v>
      </c>
      <c r="G257" s="58">
        <v>0</v>
      </c>
      <c r="H257" s="58">
        <v>0</v>
      </c>
      <c r="I257" s="58">
        <v>0</v>
      </c>
      <c r="J257" s="58">
        <v>0</v>
      </c>
      <c r="K257" s="40">
        <v>0</v>
      </c>
      <c r="L257" s="40">
        <v>0</v>
      </c>
      <c r="M257" s="58">
        <v>0</v>
      </c>
      <c r="N257" s="58">
        <v>0</v>
      </c>
      <c r="O257" s="58">
        <v>0</v>
      </c>
      <c r="P257" s="58">
        <v>0</v>
      </c>
      <c r="Q257" s="40">
        <v>0</v>
      </c>
    </row>
    <row r="258" spans="2:21" ht="31.5" hidden="1" customHeight="1" x14ac:dyDescent="0.25">
      <c r="F258" s="40">
        <v>0</v>
      </c>
      <c r="G258" s="58">
        <v>0</v>
      </c>
      <c r="H258" s="58">
        <v>0</v>
      </c>
      <c r="I258" s="58">
        <v>0</v>
      </c>
      <c r="J258" s="58">
        <v>0</v>
      </c>
      <c r="K258" s="40">
        <v>0</v>
      </c>
      <c r="L258" s="40">
        <v>0</v>
      </c>
      <c r="M258" s="58">
        <v>0</v>
      </c>
      <c r="N258" s="58">
        <v>0</v>
      </c>
      <c r="O258" s="58">
        <v>0</v>
      </c>
      <c r="P258" s="58">
        <v>0</v>
      </c>
      <c r="Q258" s="40">
        <v>0</v>
      </c>
    </row>
    <row r="259" spans="2:21" ht="37.5" hidden="1" customHeight="1" x14ac:dyDescent="0.25">
      <c r="B259" s="256" t="s">
        <v>586</v>
      </c>
      <c r="C259" s="259" t="s">
        <v>271</v>
      </c>
      <c r="D259" s="282"/>
      <c r="E259" s="260"/>
      <c r="F259" s="40">
        <v>10159700</v>
      </c>
      <c r="G259" s="40">
        <v>10159700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>
        <v>10159700</v>
      </c>
      <c r="S259" s="76"/>
      <c r="T259" s="76"/>
      <c r="U259" s="76"/>
    </row>
    <row r="260" spans="2:21" ht="32.25" hidden="1" customHeight="1" x14ac:dyDescent="0.25">
      <c r="B260" s="41" t="s">
        <v>587</v>
      </c>
      <c r="C260" s="263" t="s">
        <v>271</v>
      </c>
      <c r="D260" s="264"/>
      <c r="E260" s="265"/>
      <c r="F260" s="40">
        <v>10159700</v>
      </c>
      <c r="G260" s="42">
        <v>10159700</v>
      </c>
      <c r="H260" s="42">
        <v>0</v>
      </c>
      <c r="I260" s="42">
        <v>0</v>
      </c>
      <c r="J260" s="42">
        <v>0</v>
      </c>
      <c r="K260" s="40">
        <v>0</v>
      </c>
      <c r="L260" s="42">
        <v>0</v>
      </c>
      <c r="M260" s="42">
        <v>0</v>
      </c>
      <c r="N260" s="42">
        <v>0</v>
      </c>
      <c r="O260" s="42">
        <v>0</v>
      </c>
      <c r="P260" s="42">
        <v>0</v>
      </c>
      <c r="Q260" s="40">
        <v>10159700</v>
      </c>
    </row>
    <row r="261" spans="2:21" ht="15" hidden="1" customHeight="1" x14ac:dyDescent="0.25">
      <c r="B261" s="256" t="s">
        <v>588</v>
      </c>
      <c r="C261" s="256">
        <v>8400</v>
      </c>
      <c r="D261" s="259" t="s">
        <v>272</v>
      </c>
      <c r="E261" s="260"/>
      <c r="F261" s="40">
        <v>10159700</v>
      </c>
      <c r="G261" s="40">
        <v>10159700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>
        <v>10159700</v>
      </c>
    </row>
    <row r="262" spans="2:21" ht="34.5" hidden="1" customHeight="1" x14ac:dyDescent="0.25">
      <c r="B262" s="45" t="s">
        <v>589</v>
      </c>
      <c r="C262" s="45" t="s">
        <v>502</v>
      </c>
      <c r="D262" s="44" t="s">
        <v>572</v>
      </c>
      <c r="E262" s="56" t="s">
        <v>503</v>
      </c>
      <c r="F262" s="40">
        <v>7279700</v>
      </c>
      <c r="G262" s="47">
        <v>7279700</v>
      </c>
      <c r="H262" s="47">
        <v>0</v>
      </c>
      <c r="I262" s="47">
        <v>0</v>
      </c>
      <c r="J262" s="47">
        <v>0</v>
      </c>
      <c r="K262" s="39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39">
        <v>7279700</v>
      </c>
      <c r="S262" s="76"/>
    </row>
    <row r="263" spans="2:21" ht="28.5" hidden="1" customHeight="1" x14ac:dyDescent="0.25">
      <c r="B263" s="45" t="s">
        <v>590</v>
      </c>
      <c r="C263" s="45" t="s">
        <v>504</v>
      </c>
      <c r="D263" s="44" t="s">
        <v>501</v>
      </c>
      <c r="E263" s="56" t="s">
        <v>505</v>
      </c>
      <c r="F263" s="40">
        <v>2880000</v>
      </c>
      <c r="G263" s="47">
        <v>2880000</v>
      </c>
      <c r="H263" s="47">
        <v>0</v>
      </c>
      <c r="I263" s="47">
        <v>0</v>
      </c>
      <c r="J263" s="47">
        <v>0</v>
      </c>
      <c r="K263" s="39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39">
        <v>2880000</v>
      </c>
    </row>
    <row r="264" spans="2:21" ht="56.25" hidden="1" customHeight="1" x14ac:dyDescent="0.25">
      <c r="B264" s="286" t="s">
        <v>316</v>
      </c>
      <c r="C264" s="287"/>
      <c r="D264" s="287"/>
      <c r="E264" s="288"/>
      <c r="F264" s="40">
        <v>0</v>
      </c>
      <c r="G264" s="47">
        <v>0</v>
      </c>
      <c r="H264" s="47">
        <v>0</v>
      </c>
      <c r="I264" s="47">
        <v>0</v>
      </c>
      <c r="J264" s="47">
        <v>0</v>
      </c>
      <c r="K264" s="39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0">
        <v>0</v>
      </c>
    </row>
    <row r="265" spans="2:21" ht="46.5" hidden="1" customHeight="1" x14ac:dyDescent="0.25">
      <c r="B265" s="262" t="s">
        <v>265</v>
      </c>
      <c r="C265" s="262"/>
      <c r="D265" s="262"/>
      <c r="E265" s="262"/>
      <c r="F265" s="40">
        <v>0</v>
      </c>
      <c r="G265" s="47">
        <v>0</v>
      </c>
      <c r="H265" s="47">
        <v>0</v>
      </c>
      <c r="I265" s="47">
        <v>0</v>
      </c>
      <c r="J265" s="47">
        <v>0</v>
      </c>
      <c r="K265" s="39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0">
        <v>0</v>
      </c>
    </row>
    <row r="266" spans="2:21" ht="33" hidden="1" customHeight="1" x14ac:dyDescent="0.25">
      <c r="B266" s="262" t="s">
        <v>266</v>
      </c>
      <c r="C266" s="262"/>
      <c r="D266" s="262"/>
      <c r="E266" s="262"/>
      <c r="F266" s="40">
        <v>0</v>
      </c>
      <c r="G266" s="47">
        <v>0</v>
      </c>
      <c r="H266" s="47">
        <v>0</v>
      </c>
      <c r="I266" s="47">
        <v>0</v>
      </c>
      <c r="J266" s="47">
        <v>0</v>
      </c>
      <c r="K266" s="39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0">
        <v>0</v>
      </c>
    </row>
    <row r="267" spans="2:21" ht="34.5" hidden="1" customHeight="1" x14ac:dyDescent="0.25">
      <c r="B267" s="262" t="s">
        <v>506</v>
      </c>
      <c r="C267" s="262"/>
      <c r="D267" s="262"/>
      <c r="E267" s="262"/>
      <c r="F267" s="40">
        <v>0</v>
      </c>
      <c r="G267" s="47">
        <v>0</v>
      </c>
      <c r="H267" s="47">
        <v>0</v>
      </c>
      <c r="I267" s="47">
        <v>0</v>
      </c>
      <c r="J267" s="47">
        <v>0</v>
      </c>
      <c r="K267" s="39">
        <v>0</v>
      </c>
      <c r="L267" s="47">
        <v>0</v>
      </c>
      <c r="M267" s="47">
        <v>0</v>
      </c>
      <c r="N267" s="47">
        <v>0</v>
      </c>
      <c r="O267" s="47">
        <v>0</v>
      </c>
      <c r="P267" s="47">
        <v>0</v>
      </c>
      <c r="Q267" s="40">
        <v>0</v>
      </c>
    </row>
    <row r="268" spans="2:21" ht="34.5" hidden="1" customHeight="1" x14ac:dyDescent="0.25">
      <c r="B268" s="256" t="s">
        <v>220</v>
      </c>
      <c r="C268" s="259" t="s">
        <v>165</v>
      </c>
      <c r="D268" s="282"/>
      <c r="E268" s="260"/>
      <c r="F268" s="40">
        <v>3600000</v>
      </c>
      <c r="G268" s="40">
        <v>3600000</v>
      </c>
      <c r="H268" s="40">
        <v>0</v>
      </c>
      <c r="I268" s="40">
        <v>0</v>
      </c>
      <c r="J268" s="40">
        <v>0</v>
      </c>
      <c r="K268" s="40">
        <v>1200000</v>
      </c>
      <c r="L268" s="40">
        <v>600000</v>
      </c>
      <c r="M268" s="40">
        <v>0</v>
      </c>
      <c r="N268" s="40">
        <v>0</v>
      </c>
      <c r="O268" s="40">
        <v>0</v>
      </c>
      <c r="P268" s="40">
        <v>1200000</v>
      </c>
      <c r="Q268" s="40">
        <v>4800000</v>
      </c>
    </row>
    <row r="269" spans="2:21" ht="34.5" hidden="1" customHeight="1" x14ac:dyDescent="0.25">
      <c r="B269" s="256" t="s">
        <v>221</v>
      </c>
      <c r="C269" s="263" t="s">
        <v>165</v>
      </c>
      <c r="D269" s="264"/>
      <c r="E269" s="265"/>
      <c r="F269" s="40">
        <v>3600000</v>
      </c>
      <c r="G269" s="42">
        <v>3600000</v>
      </c>
      <c r="H269" s="42">
        <v>0</v>
      </c>
      <c r="I269" s="42">
        <v>0</v>
      </c>
      <c r="J269" s="42">
        <v>0</v>
      </c>
      <c r="K269" s="42">
        <v>1200000</v>
      </c>
      <c r="L269" s="42">
        <v>600000</v>
      </c>
      <c r="M269" s="42">
        <v>0</v>
      </c>
      <c r="N269" s="42">
        <v>0</v>
      </c>
      <c r="O269" s="42">
        <v>0</v>
      </c>
      <c r="P269" s="42">
        <v>1200000</v>
      </c>
      <c r="Q269" s="40">
        <v>4800000</v>
      </c>
    </row>
    <row r="270" spans="2:21" ht="34.5" hidden="1" customHeight="1" x14ac:dyDescent="0.25">
      <c r="B270" s="256">
        <v>2417100</v>
      </c>
      <c r="C270" s="43">
        <v>7100</v>
      </c>
      <c r="D270" s="259" t="s">
        <v>78</v>
      </c>
      <c r="E270" s="260"/>
      <c r="F270" s="40">
        <v>3600000</v>
      </c>
      <c r="G270" s="47">
        <v>3600000</v>
      </c>
      <c r="H270" s="47">
        <v>0</v>
      </c>
      <c r="I270" s="47">
        <v>0</v>
      </c>
      <c r="J270" s="47">
        <v>0</v>
      </c>
      <c r="K270" s="40">
        <v>1200000</v>
      </c>
      <c r="L270" s="40">
        <v>600000</v>
      </c>
      <c r="M270" s="40">
        <v>0</v>
      </c>
      <c r="N270" s="40">
        <v>0</v>
      </c>
      <c r="O270" s="40">
        <v>0</v>
      </c>
      <c r="P270" s="40">
        <v>1200000</v>
      </c>
      <c r="Q270" s="40">
        <v>4800000</v>
      </c>
    </row>
    <row r="271" spans="2:21" ht="34.5" hidden="1" customHeight="1" x14ac:dyDescent="0.25">
      <c r="B271" s="45">
        <v>2417110</v>
      </c>
      <c r="C271" s="45">
        <v>7110</v>
      </c>
      <c r="D271" s="44" t="s">
        <v>79</v>
      </c>
      <c r="E271" s="56" t="s">
        <v>80</v>
      </c>
      <c r="F271" s="40">
        <v>100000</v>
      </c>
      <c r="G271" s="47">
        <v>100000</v>
      </c>
      <c r="H271" s="47">
        <v>0</v>
      </c>
      <c r="I271" s="47">
        <v>0</v>
      </c>
      <c r="J271" s="47">
        <v>0</v>
      </c>
      <c r="K271" s="40">
        <v>600000</v>
      </c>
      <c r="L271" s="40">
        <v>600000</v>
      </c>
      <c r="M271" s="47">
        <v>0</v>
      </c>
      <c r="N271" s="47">
        <v>0</v>
      </c>
      <c r="O271" s="47">
        <v>0</v>
      </c>
      <c r="P271" s="40">
        <v>600000</v>
      </c>
      <c r="Q271" s="40">
        <v>700000</v>
      </c>
    </row>
    <row r="272" spans="2:21" ht="34.5" hidden="1" customHeight="1" x14ac:dyDescent="0.25">
      <c r="B272" s="45">
        <v>2417130</v>
      </c>
      <c r="C272" s="45">
        <v>7130</v>
      </c>
      <c r="D272" s="44" t="s">
        <v>79</v>
      </c>
      <c r="E272" s="56" t="s">
        <v>164</v>
      </c>
      <c r="F272" s="40">
        <v>0</v>
      </c>
      <c r="G272" s="47">
        <v>0</v>
      </c>
      <c r="H272" s="47">
        <v>0</v>
      </c>
      <c r="I272" s="47">
        <v>0</v>
      </c>
      <c r="J272" s="47">
        <v>0</v>
      </c>
      <c r="K272" s="40">
        <v>600000</v>
      </c>
      <c r="L272" s="40">
        <v>0</v>
      </c>
      <c r="M272" s="47">
        <v>0</v>
      </c>
      <c r="N272" s="47">
        <v>0</v>
      </c>
      <c r="O272" s="47">
        <v>0</v>
      </c>
      <c r="P272" s="40">
        <v>600000</v>
      </c>
      <c r="Q272" s="40">
        <v>600000</v>
      </c>
    </row>
    <row r="273" spans="2:21" ht="34.5" hidden="1" customHeight="1" x14ac:dyDescent="0.25">
      <c r="B273" s="45">
        <v>2417150</v>
      </c>
      <c r="C273" s="45">
        <v>7150</v>
      </c>
      <c r="D273" s="44" t="s">
        <v>81</v>
      </c>
      <c r="E273" s="56" t="s">
        <v>82</v>
      </c>
      <c r="F273" s="40">
        <v>3500000</v>
      </c>
      <c r="G273" s="47">
        <v>3500000</v>
      </c>
      <c r="H273" s="47">
        <v>0</v>
      </c>
      <c r="I273" s="47">
        <v>0</v>
      </c>
      <c r="J273" s="47">
        <v>0</v>
      </c>
      <c r="K273" s="40">
        <v>0</v>
      </c>
      <c r="L273" s="40">
        <v>0</v>
      </c>
      <c r="M273" s="47">
        <v>0</v>
      </c>
      <c r="N273" s="47">
        <v>0</v>
      </c>
      <c r="O273" s="47">
        <v>0</v>
      </c>
      <c r="P273" s="40">
        <v>0</v>
      </c>
      <c r="Q273" s="40">
        <v>3500000</v>
      </c>
    </row>
    <row r="274" spans="2:21" ht="34.5" hidden="1" customHeight="1" x14ac:dyDescent="0.25">
      <c r="B274" s="45"/>
      <c r="C274" s="45"/>
      <c r="D274" s="44"/>
      <c r="E274" s="56"/>
      <c r="F274" s="40">
        <v>0</v>
      </c>
      <c r="G274" s="47">
        <v>0</v>
      </c>
      <c r="H274" s="47">
        <v>0</v>
      </c>
      <c r="I274" s="47">
        <v>0</v>
      </c>
      <c r="J274" s="47">
        <v>0</v>
      </c>
      <c r="K274" s="40">
        <v>0</v>
      </c>
      <c r="L274" s="40">
        <v>0</v>
      </c>
      <c r="M274" s="47">
        <v>0</v>
      </c>
      <c r="N274" s="47">
        <v>0</v>
      </c>
      <c r="O274" s="47">
        <v>0</v>
      </c>
      <c r="P274" s="40">
        <v>0</v>
      </c>
      <c r="Q274" s="40">
        <v>0</v>
      </c>
    </row>
    <row r="275" spans="2:21" ht="30.75" hidden="1" customHeight="1" x14ac:dyDescent="0.25">
      <c r="B275" s="43" t="s">
        <v>366</v>
      </c>
      <c r="C275" s="283" t="s">
        <v>279</v>
      </c>
      <c r="D275" s="284"/>
      <c r="E275" s="285"/>
      <c r="F275" s="40">
        <v>1851173</v>
      </c>
      <c r="G275" s="40">
        <v>1851173</v>
      </c>
      <c r="H275" s="40">
        <v>0</v>
      </c>
      <c r="I275" s="40">
        <v>0</v>
      </c>
      <c r="J275" s="40">
        <v>0</v>
      </c>
      <c r="K275" s="40">
        <v>17651100</v>
      </c>
      <c r="L275" s="40">
        <v>0</v>
      </c>
      <c r="M275" s="40">
        <v>17651100</v>
      </c>
      <c r="N275" s="40">
        <v>0</v>
      </c>
      <c r="O275" s="40">
        <v>0</v>
      </c>
      <c r="P275" s="40">
        <v>0</v>
      </c>
      <c r="Q275" s="40">
        <v>19502273</v>
      </c>
      <c r="S275" s="76"/>
      <c r="T275" s="76"/>
      <c r="U275" s="76"/>
    </row>
    <row r="276" spans="2:21" ht="32.25" hidden="1" customHeight="1" x14ac:dyDescent="0.25">
      <c r="B276" s="89" t="s">
        <v>367</v>
      </c>
      <c r="C276" s="263" t="s">
        <v>279</v>
      </c>
      <c r="D276" s="264"/>
      <c r="E276" s="265"/>
      <c r="F276" s="40">
        <v>1851173</v>
      </c>
      <c r="G276" s="42">
        <v>1851173</v>
      </c>
      <c r="H276" s="42">
        <v>0</v>
      </c>
      <c r="I276" s="42">
        <v>0</v>
      </c>
      <c r="J276" s="42">
        <v>0</v>
      </c>
      <c r="K276" s="40">
        <v>17651100</v>
      </c>
      <c r="L276" s="42">
        <v>0</v>
      </c>
      <c r="M276" s="42">
        <v>17651100</v>
      </c>
      <c r="N276" s="42">
        <v>0</v>
      </c>
      <c r="O276" s="42">
        <v>0</v>
      </c>
      <c r="P276" s="42">
        <v>0</v>
      </c>
      <c r="Q276" s="40">
        <v>19502273</v>
      </c>
    </row>
    <row r="277" spans="2:21" ht="32.25" hidden="1" customHeight="1" x14ac:dyDescent="0.25">
      <c r="B277" s="256">
        <v>2517100</v>
      </c>
      <c r="C277" s="43">
        <v>7100</v>
      </c>
      <c r="D277" s="259" t="s">
        <v>78</v>
      </c>
      <c r="E277" s="260"/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</row>
    <row r="278" spans="2:21" ht="32.25" hidden="1" customHeight="1" x14ac:dyDescent="0.25">
      <c r="B278" s="45">
        <v>2517110</v>
      </c>
      <c r="C278" s="45">
        <v>7110</v>
      </c>
      <c r="D278" s="44" t="s">
        <v>79</v>
      </c>
      <c r="E278" s="56" t="s">
        <v>80</v>
      </c>
      <c r="F278" s="40">
        <v>0</v>
      </c>
      <c r="G278" s="47">
        <v>0</v>
      </c>
      <c r="H278" s="47">
        <v>0</v>
      </c>
      <c r="I278" s="47">
        <v>0</v>
      </c>
      <c r="J278" s="47">
        <v>0</v>
      </c>
      <c r="K278" s="39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39">
        <v>0</v>
      </c>
    </row>
    <row r="279" spans="2:21" ht="32.25" hidden="1" customHeight="1" x14ac:dyDescent="0.25">
      <c r="B279" s="45">
        <v>2517150</v>
      </c>
      <c r="C279" s="45">
        <v>7150</v>
      </c>
      <c r="D279" s="44" t="s">
        <v>81</v>
      </c>
      <c r="E279" s="56" t="s">
        <v>82</v>
      </c>
      <c r="F279" s="40">
        <v>0</v>
      </c>
      <c r="G279" s="47">
        <v>0</v>
      </c>
      <c r="H279" s="47">
        <v>0</v>
      </c>
      <c r="I279" s="47">
        <v>0</v>
      </c>
      <c r="J279" s="47">
        <v>0</v>
      </c>
      <c r="K279" s="39">
        <v>0</v>
      </c>
      <c r="L279" s="47">
        <v>0</v>
      </c>
      <c r="M279" s="47">
        <v>0</v>
      </c>
      <c r="N279" s="47">
        <v>0</v>
      </c>
      <c r="O279" s="47">
        <v>0</v>
      </c>
      <c r="P279" s="47">
        <v>0</v>
      </c>
      <c r="Q279" s="39">
        <v>0</v>
      </c>
    </row>
    <row r="280" spans="2:21" ht="32.25" hidden="1" customHeight="1" x14ac:dyDescent="0.25">
      <c r="B280" s="256">
        <v>2517300</v>
      </c>
      <c r="C280" s="43" t="s">
        <v>209</v>
      </c>
      <c r="D280" s="259" t="s">
        <v>364</v>
      </c>
      <c r="E280" s="260"/>
      <c r="F280" s="40">
        <v>1156173</v>
      </c>
      <c r="G280" s="40">
        <v>1156173</v>
      </c>
      <c r="H280" s="40">
        <v>0</v>
      </c>
      <c r="I280" s="40">
        <v>0</v>
      </c>
      <c r="J280" s="40">
        <v>0</v>
      </c>
      <c r="K280" s="40">
        <v>0</v>
      </c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>
        <v>1156173</v>
      </c>
    </row>
    <row r="281" spans="2:21" ht="32.25" hidden="1" customHeight="1" x14ac:dyDescent="0.25">
      <c r="B281" s="45">
        <v>2517370</v>
      </c>
      <c r="C281" s="45" t="s">
        <v>154</v>
      </c>
      <c r="D281" s="44" t="s">
        <v>338</v>
      </c>
      <c r="E281" s="56" t="s">
        <v>344</v>
      </c>
      <c r="F281" s="40">
        <v>1156173</v>
      </c>
      <c r="G281" s="47">
        <v>1156173</v>
      </c>
      <c r="H281" s="47">
        <v>0</v>
      </c>
      <c r="I281" s="47">
        <v>0</v>
      </c>
      <c r="J281" s="47">
        <v>0</v>
      </c>
      <c r="K281" s="39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39">
        <v>1156173</v>
      </c>
    </row>
    <row r="282" spans="2:21" ht="32.25" hidden="1" customHeight="1" x14ac:dyDescent="0.25">
      <c r="B282" s="255"/>
      <c r="C282" s="255"/>
      <c r="D282" s="48" t="s">
        <v>338</v>
      </c>
      <c r="E282" s="79" t="s">
        <v>317</v>
      </c>
      <c r="F282" s="42">
        <v>280173</v>
      </c>
      <c r="G282" s="78">
        <v>280173</v>
      </c>
      <c r="H282" s="78">
        <v>0</v>
      </c>
      <c r="I282" s="78">
        <v>0</v>
      </c>
      <c r="J282" s="78">
        <v>0</v>
      </c>
      <c r="K282" s="80">
        <v>0</v>
      </c>
      <c r="L282" s="78">
        <v>0</v>
      </c>
      <c r="M282" s="78">
        <v>0</v>
      </c>
      <c r="N282" s="78">
        <v>0</v>
      </c>
      <c r="O282" s="78">
        <v>0</v>
      </c>
      <c r="P282" s="78">
        <v>0</v>
      </c>
      <c r="Q282" s="80">
        <v>280173</v>
      </c>
      <c r="S282" s="76"/>
    </row>
    <row r="283" spans="2:21" ht="47.25" hidden="1" customHeight="1" x14ac:dyDescent="0.25">
      <c r="B283" s="255"/>
      <c r="C283" s="255"/>
      <c r="D283" s="48" t="s">
        <v>338</v>
      </c>
      <c r="E283" s="79" t="s">
        <v>141</v>
      </c>
      <c r="F283" s="42">
        <v>176000</v>
      </c>
      <c r="G283" s="78">
        <v>176000</v>
      </c>
      <c r="H283" s="78">
        <v>0</v>
      </c>
      <c r="I283" s="78">
        <v>0</v>
      </c>
      <c r="J283" s="78">
        <v>0</v>
      </c>
      <c r="K283" s="80">
        <v>0</v>
      </c>
      <c r="L283" s="78">
        <v>0</v>
      </c>
      <c r="M283" s="78">
        <v>0</v>
      </c>
      <c r="N283" s="78">
        <v>0</v>
      </c>
      <c r="O283" s="78">
        <v>0</v>
      </c>
      <c r="P283" s="78">
        <v>0</v>
      </c>
      <c r="Q283" s="80">
        <v>176000</v>
      </c>
    </row>
    <row r="284" spans="2:21" ht="29.25" hidden="1" customHeight="1" x14ac:dyDescent="0.25">
      <c r="B284" s="256">
        <v>2517600</v>
      </c>
      <c r="C284" s="43">
        <v>7600</v>
      </c>
      <c r="D284" s="259" t="s">
        <v>401</v>
      </c>
      <c r="E284" s="260"/>
      <c r="F284" s="40">
        <v>695000</v>
      </c>
      <c r="G284" s="40">
        <v>695000</v>
      </c>
      <c r="H284" s="40">
        <v>0</v>
      </c>
      <c r="I284" s="40">
        <v>0</v>
      </c>
      <c r="J284" s="40">
        <v>0</v>
      </c>
      <c r="K284" s="40">
        <v>0</v>
      </c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>
        <v>695000</v>
      </c>
    </row>
    <row r="285" spans="2:21" ht="30" hidden="1" customHeight="1" x14ac:dyDescent="0.25">
      <c r="B285" s="45">
        <v>2517610</v>
      </c>
      <c r="C285" s="45">
        <v>7610</v>
      </c>
      <c r="D285" s="44" t="s">
        <v>573</v>
      </c>
      <c r="E285" s="56" t="s">
        <v>262</v>
      </c>
      <c r="F285" s="40">
        <v>150000</v>
      </c>
      <c r="G285" s="47">
        <v>150000</v>
      </c>
      <c r="H285" s="47">
        <v>0</v>
      </c>
      <c r="I285" s="47">
        <v>0</v>
      </c>
      <c r="J285" s="47">
        <v>0</v>
      </c>
      <c r="K285" s="39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39">
        <v>150000</v>
      </c>
    </row>
    <row r="286" spans="2:21" ht="33" hidden="1" customHeight="1" x14ac:dyDescent="0.25">
      <c r="B286" s="45">
        <v>2517620</v>
      </c>
      <c r="C286" s="45" t="s">
        <v>582</v>
      </c>
      <c r="D286" s="44"/>
      <c r="E286" s="56" t="s">
        <v>584</v>
      </c>
      <c r="F286" s="40">
        <v>545000</v>
      </c>
      <c r="G286" s="47">
        <v>545000</v>
      </c>
      <c r="H286" s="47">
        <v>0</v>
      </c>
      <c r="I286" s="47">
        <v>0</v>
      </c>
      <c r="J286" s="47">
        <v>0</v>
      </c>
      <c r="K286" s="39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39">
        <v>545000</v>
      </c>
    </row>
    <row r="287" spans="2:21" ht="30.75" hidden="1" customHeight="1" x14ac:dyDescent="0.25">
      <c r="B287" s="45">
        <v>2517622</v>
      </c>
      <c r="C287" s="45" t="s">
        <v>583</v>
      </c>
      <c r="D287" s="44" t="s">
        <v>416</v>
      </c>
      <c r="E287" s="56" t="s">
        <v>585</v>
      </c>
      <c r="F287" s="40">
        <v>545000</v>
      </c>
      <c r="G287" s="47">
        <v>545000</v>
      </c>
      <c r="H287" s="47">
        <v>0</v>
      </c>
      <c r="I287" s="47">
        <v>0</v>
      </c>
      <c r="J287" s="47">
        <v>0</v>
      </c>
      <c r="K287" s="39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39">
        <v>545000</v>
      </c>
    </row>
    <row r="288" spans="2:21" ht="44.25" hidden="1" customHeight="1" x14ac:dyDescent="0.25">
      <c r="B288" s="45">
        <v>2517611</v>
      </c>
      <c r="C288" s="45" t="s">
        <v>219</v>
      </c>
      <c r="D288" s="44" t="s">
        <v>416</v>
      </c>
      <c r="E288" s="56" t="s">
        <v>222</v>
      </c>
      <c r="F288" s="40">
        <v>0</v>
      </c>
      <c r="G288" s="47">
        <v>0</v>
      </c>
      <c r="H288" s="47">
        <v>0</v>
      </c>
      <c r="I288" s="47">
        <v>0</v>
      </c>
      <c r="J288" s="47">
        <v>0</v>
      </c>
      <c r="K288" s="39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39">
        <v>0</v>
      </c>
    </row>
    <row r="289" spans="2:21" ht="14.25" hidden="1" customHeight="1" x14ac:dyDescent="0.25">
      <c r="B289" s="45">
        <v>2517680</v>
      </c>
      <c r="C289" s="45" t="s">
        <v>565</v>
      </c>
      <c r="D289" s="44" t="s">
        <v>338</v>
      </c>
      <c r="E289" s="56" t="s">
        <v>564</v>
      </c>
      <c r="F289" s="40">
        <v>0</v>
      </c>
      <c r="G289" s="47">
        <v>0</v>
      </c>
      <c r="H289" s="47">
        <v>0</v>
      </c>
      <c r="I289" s="47">
        <v>0</v>
      </c>
      <c r="J289" s="47">
        <v>0</v>
      </c>
      <c r="K289" s="39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39">
        <v>0</v>
      </c>
    </row>
    <row r="290" spans="2:21" ht="15" hidden="1" customHeight="1" x14ac:dyDescent="0.25">
      <c r="B290" s="45">
        <v>2517690</v>
      </c>
      <c r="C290" s="45" t="s">
        <v>334</v>
      </c>
      <c r="D290" s="44" t="s">
        <v>591</v>
      </c>
      <c r="E290" s="56" t="s">
        <v>337</v>
      </c>
      <c r="F290" s="40">
        <v>0</v>
      </c>
      <c r="G290" s="47">
        <v>0</v>
      </c>
      <c r="H290" s="47">
        <v>0</v>
      </c>
      <c r="I290" s="47">
        <v>0</v>
      </c>
      <c r="J290" s="47">
        <v>0</v>
      </c>
      <c r="K290" s="39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39">
        <v>0</v>
      </c>
    </row>
    <row r="291" spans="2:21" ht="32.25" hidden="1" customHeight="1" x14ac:dyDescent="0.25">
      <c r="B291" s="45">
        <v>2517693</v>
      </c>
      <c r="C291" s="45" t="s">
        <v>335</v>
      </c>
      <c r="D291" s="44" t="s">
        <v>338</v>
      </c>
      <c r="E291" s="56" t="s">
        <v>559</v>
      </c>
      <c r="F291" s="40">
        <v>0</v>
      </c>
      <c r="G291" s="47">
        <v>0</v>
      </c>
      <c r="H291" s="47">
        <v>0</v>
      </c>
      <c r="I291" s="47">
        <v>0</v>
      </c>
      <c r="J291" s="47">
        <v>0</v>
      </c>
      <c r="K291" s="39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39">
        <v>0</v>
      </c>
      <c r="S291" s="76"/>
    </row>
    <row r="292" spans="2:21" ht="46.5" hidden="1" customHeight="1" x14ac:dyDescent="0.25">
      <c r="B292" s="45"/>
      <c r="C292" s="45" t="s">
        <v>335</v>
      </c>
      <c r="D292" s="44" t="s">
        <v>338</v>
      </c>
      <c r="E292" s="56" t="s">
        <v>400</v>
      </c>
      <c r="F292" s="40">
        <v>0</v>
      </c>
      <c r="G292" s="47">
        <v>0</v>
      </c>
      <c r="H292" s="47">
        <v>0</v>
      </c>
      <c r="I292" s="47">
        <v>0</v>
      </c>
      <c r="J292" s="47">
        <v>0</v>
      </c>
      <c r="K292" s="39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39">
        <v>0</v>
      </c>
    </row>
    <row r="293" spans="2:21" ht="14.25" hidden="1" customHeight="1" x14ac:dyDescent="0.25">
      <c r="B293" s="256">
        <v>2518300</v>
      </c>
      <c r="C293" s="43">
        <v>8300</v>
      </c>
      <c r="D293" s="259" t="s">
        <v>210</v>
      </c>
      <c r="E293" s="260"/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17651100</v>
      </c>
      <c r="L293" s="40">
        <v>0</v>
      </c>
      <c r="M293" s="40">
        <v>17651100</v>
      </c>
      <c r="N293" s="40">
        <v>0</v>
      </c>
      <c r="O293" s="40">
        <v>0</v>
      </c>
      <c r="P293" s="40">
        <v>0</v>
      </c>
      <c r="Q293" s="40">
        <v>17651100</v>
      </c>
    </row>
    <row r="294" spans="2:21" ht="30" hidden="1" customHeight="1" x14ac:dyDescent="0.25">
      <c r="B294" s="45">
        <v>2518330</v>
      </c>
      <c r="C294" s="45">
        <v>8330</v>
      </c>
      <c r="D294" s="44" t="s">
        <v>345</v>
      </c>
      <c r="E294" s="56" t="s">
        <v>346</v>
      </c>
      <c r="F294" s="40">
        <v>0</v>
      </c>
      <c r="G294" s="47">
        <v>0</v>
      </c>
      <c r="H294" s="47">
        <v>0</v>
      </c>
      <c r="I294" s="47">
        <v>0</v>
      </c>
      <c r="J294" s="47">
        <v>0</v>
      </c>
      <c r="K294" s="39">
        <v>17651100</v>
      </c>
      <c r="L294" s="47">
        <v>0</v>
      </c>
      <c r="M294" s="47">
        <v>17651100</v>
      </c>
      <c r="N294" s="47">
        <v>0</v>
      </c>
      <c r="O294" s="47">
        <v>0</v>
      </c>
      <c r="P294" s="47">
        <v>0</v>
      </c>
      <c r="Q294" s="39">
        <v>17651100</v>
      </c>
    </row>
    <row r="295" spans="2:21" ht="15" hidden="1" customHeight="1" x14ac:dyDescent="0.25">
      <c r="B295" s="58">
        <v>2510100</v>
      </c>
      <c r="C295" s="256" t="s">
        <v>274</v>
      </c>
      <c r="D295" s="259" t="s">
        <v>275</v>
      </c>
      <c r="E295" s="260"/>
      <c r="F295" s="40">
        <v>0</v>
      </c>
      <c r="G295" s="58">
        <v>0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>
        <v>0</v>
      </c>
    </row>
    <row r="296" spans="2:21" ht="15" hidden="1" customHeight="1" x14ac:dyDescent="0.25">
      <c r="B296" s="58">
        <v>2510180</v>
      </c>
      <c r="C296" s="58" t="s">
        <v>296</v>
      </c>
      <c r="D296" s="58" t="s">
        <v>341</v>
      </c>
      <c r="E296" s="58" t="s">
        <v>343</v>
      </c>
      <c r="F296" s="40">
        <v>0</v>
      </c>
      <c r="G296" s="58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58">
        <v>0</v>
      </c>
      <c r="N296" s="40">
        <v>0</v>
      </c>
      <c r="O296" s="40">
        <v>0</v>
      </c>
      <c r="P296" s="40">
        <v>0</v>
      </c>
      <c r="Q296" s="40">
        <v>0</v>
      </c>
    </row>
    <row r="297" spans="2:21" ht="27" hidden="1" customHeight="1" x14ac:dyDescent="0.25">
      <c r="E297" s="58" t="s">
        <v>263</v>
      </c>
      <c r="F297" s="40">
        <v>0</v>
      </c>
      <c r="G297" s="58">
        <v>0</v>
      </c>
      <c r="H297" s="58">
        <v>0</v>
      </c>
      <c r="I297" s="58">
        <v>0</v>
      </c>
      <c r="J297" s="58">
        <v>0</v>
      </c>
      <c r="K297" s="40">
        <v>0</v>
      </c>
      <c r="L297" s="40">
        <v>0</v>
      </c>
      <c r="M297" s="58">
        <v>0</v>
      </c>
      <c r="N297" s="58">
        <v>0</v>
      </c>
      <c r="O297" s="58">
        <v>0</v>
      </c>
      <c r="P297" s="58">
        <v>0</v>
      </c>
      <c r="Q297" s="40">
        <v>0</v>
      </c>
    </row>
    <row r="298" spans="2:21" ht="31.5" hidden="1" customHeight="1" x14ac:dyDescent="0.25">
      <c r="E298" s="58" t="s">
        <v>400</v>
      </c>
      <c r="F298" s="40">
        <v>0</v>
      </c>
      <c r="G298" s="58">
        <v>0</v>
      </c>
      <c r="H298" s="58">
        <v>0</v>
      </c>
      <c r="I298" s="58">
        <v>0</v>
      </c>
      <c r="J298" s="58">
        <v>0</v>
      </c>
      <c r="K298" s="40">
        <v>0</v>
      </c>
      <c r="L298" s="40">
        <v>0</v>
      </c>
      <c r="M298" s="58">
        <v>0</v>
      </c>
      <c r="N298" s="58">
        <v>0</v>
      </c>
      <c r="O298" s="58">
        <v>0</v>
      </c>
      <c r="P298" s="58">
        <v>0</v>
      </c>
      <c r="Q298" s="40">
        <v>0</v>
      </c>
    </row>
    <row r="299" spans="2:21" ht="62.25" hidden="1" customHeight="1" x14ac:dyDescent="0.25">
      <c r="B299" s="58">
        <v>2517700</v>
      </c>
      <c r="C299" s="58" t="s">
        <v>38</v>
      </c>
      <c r="D299" s="58" t="s">
        <v>341</v>
      </c>
      <c r="E299" s="58" t="s">
        <v>39</v>
      </c>
      <c r="F299" s="40">
        <v>0</v>
      </c>
      <c r="G299" s="58">
        <v>0</v>
      </c>
      <c r="H299" s="58">
        <v>0</v>
      </c>
      <c r="I299" s="58">
        <v>0</v>
      </c>
      <c r="J299" s="58">
        <v>0</v>
      </c>
      <c r="K299" s="40">
        <v>0</v>
      </c>
      <c r="L299" s="40">
        <v>0</v>
      </c>
      <c r="M299" s="58">
        <v>0</v>
      </c>
      <c r="N299" s="58">
        <v>0</v>
      </c>
      <c r="O299" s="58">
        <v>0</v>
      </c>
      <c r="P299" s="58">
        <v>0</v>
      </c>
      <c r="Q299" s="40">
        <v>0</v>
      </c>
    </row>
    <row r="300" spans="2:21" ht="35.25" hidden="1" customHeight="1" x14ac:dyDescent="0.25">
      <c r="B300" s="43">
        <v>2900000</v>
      </c>
      <c r="C300" s="283" t="s">
        <v>143</v>
      </c>
      <c r="D300" s="284"/>
      <c r="E300" s="285"/>
      <c r="F300" s="40">
        <v>44649593.400000006</v>
      </c>
      <c r="G300" s="40">
        <v>44649593.400000006</v>
      </c>
      <c r="H300" s="40">
        <v>4765000</v>
      </c>
      <c r="I300" s="40">
        <v>1033800</v>
      </c>
      <c r="J300" s="40">
        <v>0</v>
      </c>
      <c r="K300" s="40">
        <v>14259840</v>
      </c>
      <c r="L300" s="40">
        <v>14259840</v>
      </c>
      <c r="M300" s="40">
        <v>0</v>
      </c>
      <c r="N300" s="40">
        <v>0</v>
      </c>
      <c r="O300" s="40">
        <v>0</v>
      </c>
      <c r="P300" s="40">
        <v>14259840</v>
      </c>
      <c r="Q300" s="40">
        <v>58909433.400000006</v>
      </c>
      <c r="S300" s="76"/>
      <c r="T300" s="76"/>
      <c r="U300" s="76"/>
    </row>
    <row r="301" spans="2:21" ht="38.25" hidden="1" customHeight="1" x14ac:dyDescent="0.25">
      <c r="B301" s="89">
        <v>2910000</v>
      </c>
      <c r="C301" s="263" t="s">
        <v>143</v>
      </c>
      <c r="D301" s="264"/>
      <c r="E301" s="265"/>
      <c r="F301" s="40">
        <v>44649593.400000006</v>
      </c>
      <c r="G301" s="42">
        <v>44649593.400000006</v>
      </c>
      <c r="H301" s="42">
        <v>4765000</v>
      </c>
      <c r="I301" s="42">
        <v>1033800</v>
      </c>
      <c r="J301" s="42">
        <v>0</v>
      </c>
      <c r="K301" s="40">
        <v>14259840</v>
      </c>
      <c r="L301" s="42">
        <v>14259840</v>
      </c>
      <c r="M301" s="42">
        <v>0</v>
      </c>
      <c r="N301" s="42">
        <v>0</v>
      </c>
      <c r="O301" s="42">
        <v>0</v>
      </c>
      <c r="P301" s="42">
        <v>14259840</v>
      </c>
      <c r="Q301" s="40">
        <v>58909433.400000006</v>
      </c>
      <c r="S301" s="76"/>
      <c r="T301" s="76"/>
      <c r="U301" s="76"/>
    </row>
    <row r="302" spans="2:21" ht="38.25" hidden="1" customHeight="1" x14ac:dyDescent="0.25">
      <c r="B302" s="43">
        <v>2918100</v>
      </c>
      <c r="C302" s="43">
        <v>8100</v>
      </c>
      <c r="D302" s="266" t="s">
        <v>326</v>
      </c>
      <c r="E302" s="267"/>
      <c r="F302" s="40">
        <v>44549593.400000006</v>
      </c>
      <c r="G302" s="40">
        <v>44549593.400000006</v>
      </c>
      <c r="H302" s="40">
        <v>4765000</v>
      </c>
      <c r="I302" s="40">
        <v>1033800</v>
      </c>
      <c r="J302" s="40">
        <v>0</v>
      </c>
      <c r="K302" s="40">
        <v>14259840</v>
      </c>
      <c r="L302" s="40">
        <v>14259840</v>
      </c>
      <c r="M302" s="40">
        <v>0</v>
      </c>
      <c r="N302" s="40">
        <v>0</v>
      </c>
      <c r="O302" s="40">
        <v>0</v>
      </c>
      <c r="P302" s="40">
        <v>14259840</v>
      </c>
      <c r="Q302" s="40">
        <v>58809433.400000006</v>
      </c>
    </row>
    <row r="303" spans="2:21" ht="52.5" hidden="1" customHeight="1" x14ac:dyDescent="0.25">
      <c r="B303" s="45">
        <v>2918110</v>
      </c>
      <c r="C303" s="45">
        <v>8110</v>
      </c>
      <c r="D303" s="44" t="s">
        <v>178</v>
      </c>
      <c r="E303" s="98" t="s">
        <v>155</v>
      </c>
      <c r="F303" s="40">
        <v>44549593.400000006</v>
      </c>
      <c r="G303" s="47">
        <v>44549593.400000006</v>
      </c>
      <c r="H303" s="47">
        <v>4765000</v>
      </c>
      <c r="I303" s="47">
        <v>1033800</v>
      </c>
      <c r="J303" s="47">
        <v>0</v>
      </c>
      <c r="K303" s="40">
        <v>14259840</v>
      </c>
      <c r="L303" s="40">
        <v>14259840</v>
      </c>
      <c r="M303" s="47">
        <v>0</v>
      </c>
      <c r="N303" s="47">
        <v>0</v>
      </c>
      <c r="O303" s="47">
        <v>0</v>
      </c>
      <c r="P303" s="47">
        <v>14259840</v>
      </c>
      <c r="Q303" s="40">
        <v>58809433.400000006</v>
      </c>
    </row>
    <row r="304" spans="2:21" ht="20.25" hidden="1" customHeight="1" x14ac:dyDescent="0.25">
      <c r="B304" s="43">
        <v>2918200</v>
      </c>
      <c r="C304" s="43">
        <v>8200</v>
      </c>
      <c r="D304" s="277" t="s">
        <v>40</v>
      </c>
      <c r="E304" s="278"/>
      <c r="F304" s="40">
        <v>100000</v>
      </c>
      <c r="G304" s="47">
        <v>100000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0">
        <v>100000</v>
      </c>
    </row>
    <row r="305" spans="2:21" ht="36.75" hidden="1" customHeight="1" x14ac:dyDescent="0.25">
      <c r="B305" s="45">
        <v>2918220</v>
      </c>
      <c r="C305" s="45">
        <v>8220</v>
      </c>
      <c r="D305" s="44" t="s">
        <v>41</v>
      </c>
      <c r="E305" s="56" t="s">
        <v>42</v>
      </c>
      <c r="F305" s="40">
        <v>100000</v>
      </c>
      <c r="G305" s="47">
        <v>100000</v>
      </c>
      <c r="H305" s="47">
        <v>0</v>
      </c>
      <c r="I305" s="47">
        <v>0</v>
      </c>
      <c r="J305" s="40">
        <v>0</v>
      </c>
      <c r="K305" s="40">
        <v>0</v>
      </c>
      <c r="L305" s="40">
        <v>0</v>
      </c>
      <c r="M305" s="40">
        <v>0</v>
      </c>
      <c r="N305" s="40">
        <v>0</v>
      </c>
      <c r="O305" s="40">
        <v>0</v>
      </c>
      <c r="P305" s="47">
        <v>0</v>
      </c>
      <c r="Q305" s="40">
        <v>100000</v>
      </c>
    </row>
    <row r="306" spans="2:21" ht="15" customHeight="1" x14ac:dyDescent="0.25">
      <c r="B306" s="43">
        <v>3700000</v>
      </c>
      <c r="C306" s="279" t="s">
        <v>276</v>
      </c>
      <c r="D306" s="280"/>
      <c r="E306" s="281"/>
      <c r="F306" s="40">
        <v>443034946.66000003</v>
      </c>
      <c r="G306" s="39">
        <v>206258825.79000002</v>
      </c>
      <c r="H306" s="40">
        <v>0</v>
      </c>
      <c r="I306" s="40">
        <v>0</v>
      </c>
      <c r="J306" s="40">
        <v>195886059.03000003</v>
      </c>
      <c r="K306" s="40">
        <v>21476700</v>
      </c>
      <c r="L306" s="40">
        <v>21476700</v>
      </c>
      <c r="M306" s="40">
        <v>0</v>
      </c>
      <c r="N306" s="40">
        <v>0</v>
      </c>
      <c r="O306" s="40">
        <v>0</v>
      </c>
      <c r="P306" s="40">
        <v>21476700</v>
      </c>
      <c r="Q306" s="39">
        <v>464511646.66000003</v>
      </c>
      <c r="S306" s="76"/>
      <c r="T306" s="76"/>
      <c r="U306" s="76"/>
    </row>
    <row r="307" spans="2:21" ht="19.5" customHeight="1" x14ac:dyDescent="0.25">
      <c r="B307" s="89">
        <v>3710000</v>
      </c>
      <c r="C307" s="263" t="s">
        <v>276</v>
      </c>
      <c r="D307" s="264"/>
      <c r="E307" s="265"/>
      <c r="F307" s="40">
        <v>443034946.66000003</v>
      </c>
      <c r="G307" s="39">
        <v>206258825.79000002</v>
      </c>
      <c r="H307" s="40">
        <v>0</v>
      </c>
      <c r="I307" s="40">
        <v>0</v>
      </c>
      <c r="J307" s="40">
        <v>195886059.03000003</v>
      </c>
      <c r="K307" s="40">
        <v>21476700</v>
      </c>
      <c r="L307" s="40">
        <v>21476700</v>
      </c>
      <c r="M307" s="40">
        <v>0</v>
      </c>
      <c r="N307" s="40">
        <v>0</v>
      </c>
      <c r="O307" s="40">
        <v>0</v>
      </c>
      <c r="P307" s="40">
        <v>21476700</v>
      </c>
      <c r="Q307" s="39">
        <v>464511646.66000003</v>
      </c>
    </row>
    <row r="308" spans="2:21" ht="15" hidden="1" customHeight="1" x14ac:dyDescent="0.25">
      <c r="B308" s="43">
        <v>3718000</v>
      </c>
      <c r="C308" s="43">
        <v>8000</v>
      </c>
      <c r="D308" s="259" t="s">
        <v>180</v>
      </c>
      <c r="E308" s="260"/>
      <c r="F308" s="40">
        <v>47616115.180000007</v>
      </c>
      <c r="G308" s="40">
        <v>2438637</v>
      </c>
      <c r="H308" s="40">
        <v>0</v>
      </c>
      <c r="I308" s="40">
        <v>0</v>
      </c>
      <c r="J308" s="40">
        <v>4287416.3400000008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>
        <v>47616115.180000007</v>
      </c>
    </row>
    <row r="309" spans="2:21" ht="32.25" hidden="1" customHeight="1" x14ac:dyDescent="0.25">
      <c r="B309" s="43">
        <v>3718500</v>
      </c>
      <c r="C309" s="43">
        <v>8500</v>
      </c>
      <c r="D309" s="256" t="s">
        <v>296</v>
      </c>
      <c r="E309" s="99" t="s">
        <v>162</v>
      </c>
      <c r="F309" s="40">
        <v>6726053.3400000008</v>
      </c>
      <c r="G309" s="40">
        <v>2438637</v>
      </c>
      <c r="H309" s="40">
        <v>0</v>
      </c>
      <c r="I309" s="40">
        <v>0</v>
      </c>
      <c r="J309" s="40">
        <v>4287416.3400000008</v>
      </c>
      <c r="K309" s="40">
        <v>0</v>
      </c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>
        <v>6726053.3400000008</v>
      </c>
    </row>
    <row r="310" spans="2:21" ht="77.25" hidden="1" customHeight="1" x14ac:dyDescent="0.25">
      <c r="B310" s="45"/>
      <c r="C310" s="45"/>
      <c r="D310" s="48" t="s">
        <v>296</v>
      </c>
      <c r="E310" s="93" t="s">
        <v>186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0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</row>
    <row r="311" spans="2:21" ht="363" hidden="1" customHeight="1" x14ac:dyDescent="0.25">
      <c r="B311" s="45"/>
      <c r="C311" s="45"/>
      <c r="D311" s="44" t="s">
        <v>296</v>
      </c>
      <c r="E311" s="91" t="s">
        <v>656</v>
      </c>
      <c r="F311" s="40">
        <v>1803382.55</v>
      </c>
      <c r="G311" s="47">
        <v>0</v>
      </c>
      <c r="H311" s="47">
        <v>0</v>
      </c>
      <c r="I311" s="47">
        <v>0</v>
      </c>
      <c r="J311" s="47">
        <v>1803382.55</v>
      </c>
      <c r="K311" s="40">
        <v>0</v>
      </c>
      <c r="L311" s="40">
        <v>0</v>
      </c>
      <c r="M311" s="47">
        <v>0</v>
      </c>
      <c r="N311" s="47">
        <v>0</v>
      </c>
      <c r="O311" s="47">
        <v>0</v>
      </c>
      <c r="P311" s="47">
        <v>0</v>
      </c>
      <c r="Q311" s="40">
        <v>1803382.55</v>
      </c>
    </row>
    <row r="312" spans="2:21" ht="135.75" hidden="1" customHeight="1" x14ac:dyDescent="0.25">
      <c r="B312" s="45"/>
      <c r="C312" s="45"/>
      <c r="D312" s="44" t="s">
        <v>296</v>
      </c>
      <c r="E312" s="91" t="s">
        <v>104</v>
      </c>
      <c r="F312" s="40">
        <v>1801800</v>
      </c>
      <c r="G312" s="47">
        <v>1801800</v>
      </c>
      <c r="H312" s="47">
        <v>0</v>
      </c>
      <c r="I312" s="47">
        <v>0</v>
      </c>
      <c r="J312" s="47">
        <v>0</v>
      </c>
      <c r="K312" s="40">
        <v>0</v>
      </c>
      <c r="L312" s="40">
        <v>0</v>
      </c>
      <c r="M312" s="47">
        <v>0</v>
      </c>
      <c r="N312" s="47">
        <v>0</v>
      </c>
      <c r="O312" s="47">
        <v>0</v>
      </c>
      <c r="P312" s="47">
        <v>0</v>
      </c>
      <c r="Q312" s="40">
        <v>1801800</v>
      </c>
    </row>
    <row r="313" spans="2:21" ht="360.75" hidden="1" customHeight="1" x14ac:dyDescent="0.25">
      <c r="B313" s="45"/>
      <c r="C313" s="45"/>
      <c r="D313" s="44" t="s">
        <v>296</v>
      </c>
      <c r="E313" s="91" t="s">
        <v>657</v>
      </c>
      <c r="F313" s="40">
        <v>1652780.23</v>
      </c>
      <c r="G313" s="47">
        <v>0</v>
      </c>
      <c r="H313" s="47">
        <v>0</v>
      </c>
      <c r="I313" s="47">
        <v>0</v>
      </c>
      <c r="J313" s="47">
        <v>1652780.23</v>
      </c>
      <c r="K313" s="40">
        <v>0</v>
      </c>
      <c r="L313" s="40">
        <v>0</v>
      </c>
      <c r="M313" s="47">
        <v>0</v>
      </c>
      <c r="N313" s="47">
        <v>0</v>
      </c>
      <c r="O313" s="47">
        <v>0</v>
      </c>
      <c r="P313" s="47">
        <v>0</v>
      </c>
      <c r="Q313" s="40">
        <v>1652780.23</v>
      </c>
      <c r="S313" s="76"/>
    </row>
    <row r="314" spans="2:21" ht="272.25" hidden="1" customHeight="1" x14ac:dyDescent="0.25">
      <c r="B314" s="45"/>
      <c r="C314" s="45"/>
      <c r="D314" s="44" t="s">
        <v>296</v>
      </c>
      <c r="E314" s="91" t="s">
        <v>658</v>
      </c>
      <c r="F314" s="40">
        <v>0.76000000000931323</v>
      </c>
      <c r="G314" s="47">
        <v>0</v>
      </c>
      <c r="H314" s="47">
        <v>0</v>
      </c>
      <c r="I314" s="47">
        <v>0</v>
      </c>
      <c r="J314" s="47">
        <v>0.76000000000931323</v>
      </c>
      <c r="K314" s="40">
        <v>0</v>
      </c>
      <c r="L314" s="40">
        <v>0</v>
      </c>
      <c r="M314" s="47">
        <v>0</v>
      </c>
      <c r="N314" s="47">
        <v>0</v>
      </c>
      <c r="O314" s="47">
        <v>0</v>
      </c>
      <c r="P314" s="47">
        <v>0</v>
      </c>
      <c r="Q314" s="40">
        <v>0.76000000000931323</v>
      </c>
    </row>
    <row r="315" spans="2:21" ht="88.5" hidden="1" customHeight="1" x14ac:dyDescent="0.25">
      <c r="B315" s="45"/>
      <c r="C315" s="45"/>
      <c r="D315" s="44" t="s">
        <v>296</v>
      </c>
      <c r="E315" s="91" t="s">
        <v>84</v>
      </c>
      <c r="F315" s="40">
        <v>1468089.7999999998</v>
      </c>
      <c r="G315" s="47">
        <v>636837</v>
      </c>
      <c r="H315" s="47">
        <v>0</v>
      </c>
      <c r="I315" s="47">
        <v>0</v>
      </c>
      <c r="J315" s="47">
        <v>831252.79999999981</v>
      </c>
      <c r="K315" s="40">
        <v>0</v>
      </c>
      <c r="L315" s="40">
        <v>0</v>
      </c>
      <c r="M315" s="47">
        <v>0</v>
      </c>
      <c r="N315" s="47">
        <v>0</v>
      </c>
      <c r="O315" s="47">
        <v>0</v>
      </c>
      <c r="P315" s="47">
        <v>0</v>
      </c>
      <c r="Q315" s="40">
        <v>1468089.7999999998</v>
      </c>
    </row>
    <row r="316" spans="2:21" ht="15" hidden="1" customHeight="1" x14ac:dyDescent="0.25">
      <c r="B316" s="45">
        <v>3718710</v>
      </c>
      <c r="C316" s="45">
        <v>8710</v>
      </c>
      <c r="D316" s="44" t="s">
        <v>341</v>
      </c>
      <c r="E316" s="91" t="s">
        <v>105</v>
      </c>
      <c r="F316" s="40">
        <v>40890061.840000004</v>
      </c>
      <c r="G316" s="47">
        <v>0</v>
      </c>
      <c r="H316" s="47">
        <v>0</v>
      </c>
      <c r="I316" s="47">
        <v>0</v>
      </c>
      <c r="J316" s="47">
        <v>0</v>
      </c>
      <c r="K316" s="40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0">
        <v>40890061.840000004</v>
      </c>
      <c r="R316" s="58">
        <v>12341136</v>
      </c>
    </row>
    <row r="317" spans="2:21" ht="15" customHeight="1" x14ac:dyDescent="0.25">
      <c r="B317" s="43">
        <v>3719000</v>
      </c>
      <c r="C317" s="43">
        <v>9000</v>
      </c>
      <c r="D317" s="289" t="s">
        <v>181</v>
      </c>
      <c r="E317" s="290"/>
      <c r="F317" s="42">
        <v>395418831.48000002</v>
      </c>
      <c r="G317" s="39">
        <v>203820188.79000002</v>
      </c>
      <c r="H317" s="40">
        <v>0</v>
      </c>
      <c r="I317" s="40">
        <v>0</v>
      </c>
      <c r="J317" s="40">
        <v>191598642.69</v>
      </c>
      <c r="K317" s="40">
        <v>21476700</v>
      </c>
      <c r="L317" s="40">
        <v>21476700</v>
      </c>
      <c r="M317" s="40">
        <v>0</v>
      </c>
      <c r="N317" s="40">
        <v>0</v>
      </c>
      <c r="O317" s="40">
        <v>0</v>
      </c>
      <c r="P317" s="40">
        <v>21476700</v>
      </c>
      <c r="Q317" s="39">
        <v>416895531.48000002</v>
      </c>
    </row>
    <row r="318" spans="2:21" ht="26.25" hidden="1" customHeight="1" x14ac:dyDescent="0.25">
      <c r="B318" s="230">
        <v>3719100</v>
      </c>
      <c r="C318" s="230">
        <v>9100</v>
      </c>
      <c r="D318" s="291" t="s">
        <v>156</v>
      </c>
      <c r="E318" s="292"/>
      <c r="F318" s="40">
        <v>16295396.100000001</v>
      </c>
      <c r="G318" s="40">
        <v>16295396.100000001</v>
      </c>
      <c r="H318" s="40"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>
        <v>16295396.100000001</v>
      </c>
    </row>
    <row r="319" spans="2:21" ht="15" hidden="1" customHeight="1" x14ac:dyDescent="0.25">
      <c r="B319" s="231">
        <v>3719150</v>
      </c>
      <c r="C319" s="231">
        <v>9150</v>
      </c>
      <c r="D319" s="231" t="s">
        <v>296</v>
      </c>
      <c r="E319" s="91" t="s">
        <v>527</v>
      </c>
      <c r="F319" s="40">
        <v>16295396.100000001</v>
      </c>
      <c r="G319" s="40">
        <v>16295396.100000001</v>
      </c>
      <c r="H319" s="47">
        <v>0</v>
      </c>
      <c r="I319" s="47">
        <v>0</v>
      </c>
      <c r="J319" s="47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>
        <v>16295396.100000001</v>
      </c>
    </row>
    <row r="320" spans="2:21" ht="125.25" hidden="1" customHeight="1" x14ac:dyDescent="0.25">
      <c r="B320" s="231">
        <v>3719160</v>
      </c>
      <c r="C320" s="231">
        <v>9160</v>
      </c>
      <c r="D320" s="231" t="s">
        <v>296</v>
      </c>
      <c r="E320" s="91" t="s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>
        <v>0</v>
      </c>
    </row>
    <row r="321" spans="1:17" ht="84" hidden="1" customHeight="1" x14ac:dyDescent="0.25">
      <c r="B321" s="231">
        <v>3719130</v>
      </c>
      <c r="C321" s="231">
        <v>9130</v>
      </c>
      <c r="D321" s="231" t="s">
        <v>296</v>
      </c>
      <c r="E321" s="91" t="s">
        <v>157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</row>
    <row r="322" spans="1:17" ht="72" hidden="1" customHeight="1" x14ac:dyDescent="0.25">
      <c r="B322" s="232">
        <v>3719200</v>
      </c>
      <c r="C322" s="232">
        <v>9200</v>
      </c>
      <c r="D322" s="232"/>
      <c r="E322" s="233" t="s">
        <v>183</v>
      </c>
      <c r="F322" s="83">
        <v>159241546.66000003</v>
      </c>
      <c r="G322" s="83">
        <v>367163</v>
      </c>
      <c r="H322" s="83">
        <v>0</v>
      </c>
      <c r="I322" s="83">
        <v>0</v>
      </c>
      <c r="J322" s="83">
        <v>158874383.66000003</v>
      </c>
      <c r="K322" s="83">
        <v>0</v>
      </c>
      <c r="L322" s="83">
        <v>0</v>
      </c>
      <c r="M322" s="83">
        <v>0</v>
      </c>
      <c r="N322" s="83">
        <v>0</v>
      </c>
      <c r="O322" s="83">
        <v>0</v>
      </c>
      <c r="P322" s="83">
        <v>0</v>
      </c>
      <c r="Q322" s="83">
        <v>159241546.66000003</v>
      </c>
    </row>
    <row r="323" spans="1:17" ht="77.25" hidden="1" customHeight="1" x14ac:dyDescent="0.25">
      <c r="B323" s="45">
        <v>3719210</v>
      </c>
      <c r="C323" s="45">
        <v>9210</v>
      </c>
      <c r="D323" s="45" t="s">
        <v>296</v>
      </c>
      <c r="E323" s="92" t="s">
        <v>662</v>
      </c>
      <c r="F323" s="40">
        <v>6737810.2000000002</v>
      </c>
      <c r="G323" s="47">
        <v>367163</v>
      </c>
      <c r="H323" s="47">
        <v>0</v>
      </c>
      <c r="I323" s="47">
        <v>0</v>
      </c>
      <c r="J323" s="47">
        <v>6370647.2000000002</v>
      </c>
      <c r="K323" s="40">
        <v>0</v>
      </c>
      <c r="L323" s="40">
        <v>0</v>
      </c>
      <c r="M323" s="234">
        <v>0</v>
      </c>
      <c r="N323" s="234">
        <v>0</v>
      </c>
      <c r="O323" s="234">
        <v>0</v>
      </c>
      <c r="P323" s="234">
        <v>0</v>
      </c>
      <c r="Q323" s="47">
        <v>6737810.2000000002</v>
      </c>
    </row>
    <row r="324" spans="1:17" ht="96.75" hidden="1" customHeight="1" x14ac:dyDescent="0.25">
      <c r="B324" s="235">
        <v>3719220</v>
      </c>
      <c r="C324" s="235">
        <v>9220</v>
      </c>
      <c r="D324" s="235" t="s">
        <v>296</v>
      </c>
      <c r="E324" s="90" t="s">
        <v>184</v>
      </c>
      <c r="F324" s="53">
        <v>0</v>
      </c>
      <c r="G324" s="58">
        <v>0</v>
      </c>
      <c r="H324" s="58">
        <v>0</v>
      </c>
      <c r="I324" s="58">
        <v>0</v>
      </c>
      <c r="J324" s="58">
        <v>0</v>
      </c>
      <c r="K324" s="53">
        <v>0</v>
      </c>
      <c r="L324" s="53">
        <v>0</v>
      </c>
      <c r="M324" s="58">
        <v>0</v>
      </c>
      <c r="N324" s="58">
        <v>0</v>
      </c>
      <c r="O324" s="58">
        <v>0</v>
      </c>
      <c r="P324" s="58">
        <v>0</v>
      </c>
      <c r="Q324" s="53">
        <v>0</v>
      </c>
    </row>
    <row r="325" spans="1:17" ht="224.25" hidden="1" customHeight="1" x14ac:dyDescent="0.25">
      <c r="A325" s="58" t="s">
        <v>329</v>
      </c>
      <c r="B325" s="231">
        <v>3719230</v>
      </c>
      <c r="C325" s="231">
        <v>9230</v>
      </c>
      <c r="D325" s="231" t="s">
        <v>296</v>
      </c>
      <c r="E325" s="91" t="s">
        <v>168</v>
      </c>
      <c r="F325" s="40">
        <v>0</v>
      </c>
      <c r="G325" s="58">
        <v>0</v>
      </c>
      <c r="H325" s="58">
        <v>0</v>
      </c>
      <c r="I325" s="58">
        <v>0</v>
      </c>
      <c r="J325" s="58">
        <v>0</v>
      </c>
      <c r="K325" s="40">
        <v>0</v>
      </c>
      <c r="L325" s="40">
        <v>0</v>
      </c>
      <c r="M325" s="58">
        <v>0</v>
      </c>
      <c r="N325" s="58">
        <v>0</v>
      </c>
      <c r="O325" s="58">
        <v>0</v>
      </c>
      <c r="P325" s="58">
        <v>0</v>
      </c>
      <c r="Q325" s="58">
        <v>0</v>
      </c>
    </row>
    <row r="326" spans="1:17" ht="363" hidden="1" customHeight="1" x14ac:dyDescent="0.25">
      <c r="B326" s="231">
        <v>3719241</v>
      </c>
      <c r="C326" s="231">
        <v>9241</v>
      </c>
      <c r="D326" s="231" t="s">
        <v>296</v>
      </c>
      <c r="E326" s="91" t="s">
        <v>659</v>
      </c>
      <c r="F326" s="40">
        <v>73084778.450000003</v>
      </c>
      <c r="G326" s="40">
        <v>0</v>
      </c>
      <c r="H326" s="40">
        <v>0</v>
      </c>
      <c r="I326" s="40">
        <v>0</v>
      </c>
      <c r="J326" s="40">
        <v>73084778.450000003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73084778.450000003</v>
      </c>
    </row>
    <row r="327" spans="1:17" ht="363.75" hidden="1" customHeight="1" x14ac:dyDescent="0.25">
      <c r="B327" s="231">
        <v>3719242</v>
      </c>
      <c r="C327" s="231">
        <v>9242</v>
      </c>
      <c r="D327" s="231" t="s">
        <v>296</v>
      </c>
      <c r="E327" s="91" t="s">
        <v>657</v>
      </c>
      <c r="F327" s="40">
        <v>62070785.769999996</v>
      </c>
      <c r="G327" s="40">
        <v>0</v>
      </c>
      <c r="H327" s="40">
        <v>0</v>
      </c>
      <c r="I327" s="40">
        <v>0</v>
      </c>
      <c r="J327" s="40">
        <v>62070785.769999996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>
        <v>62070785.769999996</v>
      </c>
    </row>
    <row r="328" spans="1:17" ht="207" hidden="1" x14ac:dyDescent="0.25">
      <c r="B328" s="231">
        <v>3719243</v>
      </c>
      <c r="C328" s="231">
        <v>9243</v>
      </c>
      <c r="D328" s="231" t="s">
        <v>296</v>
      </c>
      <c r="E328" s="91" t="s">
        <v>658</v>
      </c>
      <c r="F328" s="40">
        <v>15158648.4</v>
      </c>
      <c r="G328" s="40">
        <v>0</v>
      </c>
      <c r="H328" s="40">
        <v>0</v>
      </c>
      <c r="I328" s="40">
        <v>0</v>
      </c>
      <c r="J328" s="40">
        <v>17348172.240000002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15158648.4</v>
      </c>
    </row>
    <row r="329" spans="1:17" ht="165.6" hidden="1" x14ac:dyDescent="0.25">
      <c r="B329" s="231">
        <v>3719250</v>
      </c>
      <c r="C329" s="231">
        <v>9250</v>
      </c>
      <c r="D329" s="231" t="s">
        <v>296</v>
      </c>
      <c r="E329" s="91" t="s">
        <v>140</v>
      </c>
      <c r="F329" s="40">
        <v>0</v>
      </c>
      <c r="G329" s="58">
        <v>0</v>
      </c>
      <c r="H329" s="58">
        <v>0</v>
      </c>
      <c r="I329" s="58">
        <v>0</v>
      </c>
      <c r="J329" s="58">
        <v>0</v>
      </c>
      <c r="K329" s="40">
        <v>0</v>
      </c>
      <c r="L329" s="40">
        <v>0</v>
      </c>
      <c r="M329" s="58">
        <v>0</v>
      </c>
      <c r="N329" s="58">
        <v>0</v>
      </c>
      <c r="O329" s="58">
        <v>0</v>
      </c>
      <c r="P329" s="58">
        <v>0</v>
      </c>
      <c r="Q329" s="40">
        <v>0</v>
      </c>
    </row>
    <row r="330" spans="1:17" ht="96.6" hidden="1" x14ac:dyDescent="0.25">
      <c r="B330" s="231">
        <v>3719270</v>
      </c>
      <c r="C330" s="231">
        <v>9270</v>
      </c>
      <c r="D330" s="231" t="s">
        <v>296</v>
      </c>
      <c r="E330" s="91" t="s">
        <v>529</v>
      </c>
      <c r="F330" s="40">
        <v>0</v>
      </c>
      <c r="G330" s="58">
        <v>0</v>
      </c>
      <c r="H330" s="58">
        <v>0</v>
      </c>
      <c r="I330" s="58">
        <v>0</v>
      </c>
      <c r="J330" s="58">
        <v>0</v>
      </c>
      <c r="K330" s="40">
        <v>0</v>
      </c>
      <c r="L330" s="40">
        <v>0</v>
      </c>
      <c r="M330" s="58">
        <v>0</v>
      </c>
      <c r="N330" s="58">
        <v>0</v>
      </c>
      <c r="O330" s="58">
        <v>0</v>
      </c>
      <c r="P330" s="58">
        <v>0</v>
      </c>
      <c r="Q330" s="40">
        <v>0</v>
      </c>
    </row>
    <row r="331" spans="1:17" ht="41.4" hidden="1" x14ac:dyDescent="0.25">
      <c r="B331" s="43">
        <v>3719300</v>
      </c>
      <c r="C331" s="43">
        <v>9300</v>
      </c>
      <c r="D331" s="256" t="s">
        <v>296</v>
      </c>
      <c r="E331" s="94" t="s">
        <v>185</v>
      </c>
      <c r="F331" s="40">
        <v>133348236.72</v>
      </c>
      <c r="G331" s="47">
        <v>100623977.69</v>
      </c>
      <c r="H331" s="47">
        <v>0</v>
      </c>
      <c r="I331" s="47">
        <v>0</v>
      </c>
      <c r="J331" s="47">
        <v>32724259.030000001</v>
      </c>
      <c r="K331" s="40">
        <v>0</v>
      </c>
      <c r="L331" s="47">
        <v>0</v>
      </c>
      <c r="M331" s="47">
        <v>0</v>
      </c>
      <c r="N331" s="47">
        <v>0</v>
      </c>
      <c r="O331" s="47">
        <v>0</v>
      </c>
      <c r="P331" s="47">
        <v>0</v>
      </c>
      <c r="Q331" s="40">
        <v>133348236.72</v>
      </c>
    </row>
    <row r="332" spans="1:17" ht="41.4" hidden="1" x14ac:dyDescent="0.25">
      <c r="B332" s="45">
        <v>3719310</v>
      </c>
      <c r="C332" s="45">
        <v>9310</v>
      </c>
      <c r="D332" s="44" t="s">
        <v>296</v>
      </c>
      <c r="E332" s="91" t="s">
        <v>186</v>
      </c>
      <c r="F332" s="40">
        <v>81432700</v>
      </c>
      <c r="G332" s="47">
        <v>81432700</v>
      </c>
      <c r="H332" s="47">
        <v>0</v>
      </c>
      <c r="I332" s="47">
        <v>0</v>
      </c>
      <c r="J332" s="47">
        <v>0</v>
      </c>
      <c r="K332" s="40">
        <v>0</v>
      </c>
      <c r="L332" s="40">
        <v>0</v>
      </c>
      <c r="M332" s="47">
        <v>0</v>
      </c>
      <c r="N332" s="47">
        <v>0</v>
      </c>
      <c r="O332" s="47">
        <v>0</v>
      </c>
      <c r="P332" s="47">
        <v>0</v>
      </c>
      <c r="Q332" s="40">
        <v>81432700</v>
      </c>
    </row>
    <row r="333" spans="1:17" ht="41.4" hidden="1" x14ac:dyDescent="0.25">
      <c r="B333" s="45">
        <v>3719320</v>
      </c>
      <c r="C333" s="45">
        <v>9320</v>
      </c>
      <c r="D333" s="44" t="s">
        <v>296</v>
      </c>
      <c r="E333" s="91" t="s">
        <v>187</v>
      </c>
      <c r="F333" s="40">
        <v>0</v>
      </c>
      <c r="G333" s="58">
        <v>0</v>
      </c>
      <c r="H333" s="58">
        <v>0</v>
      </c>
      <c r="I333" s="58">
        <v>0</v>
      </c>
      <c r="J333" s="58">
        <v>0</v>
      </c>
      <c r="K333" s="40">
        <v>0</v>
      </c>
      <c r="L333" s="40">
        <v>0</v>
      </c>
      <c r="M333" s="58">
        <v>0</v>
      </c>
      <c r="N333" s="58">
        <v>0</v>
      </c>
      <c r="O333" s="58">
        <v>0</v>
      </c>
      <c r="P333" s="58">
        <v>0</v>
      </c>
      <c r="Q333" s="40">
        <v>0</v>
      </c>
    </row>
    <row r="334" spans="1:17" ht="41.4" hidden="1" x14ac:dyDescent="0.25">
      <c r="B334" s="45">
        <v>3719330</v>
      </c>
      <c r="C334" s="45">
        <v>9330</v>
      </c>
      <c r="D334" s="44" t="s">
        <v>296</v>
      </c>
      <c r="E334" s="91" t="s">
        <v>188</v>
      </c>
      <c r="F334" s="40">
        <v>11764000</v>
      </c>
      <c r="G334" s="47">
        <v>11764000</v>
      </c>
      <c r="H334" s="47">
        <v>0</v>
      </c>
      <c r="I334" s="47">
        <v>0</v>
      </c>
      <c r="J334" s="47">
        <v>0</v>
      </c>
      <c r="K334" s="40">
        <v>0</v>
      </c>
      <c r="L334" s="40">
        <v>0</v>
      </c>
      <c r="M334" s="47">
        <v>0</v>
      </c>
      <c r="N334" s="47">
        <v>0</v>
      </c>
      <c r="O334" s="47">
        <v>0</v>
      </c>
      <c r="P334" s="47">
        <v>0</v>
      </c>
      <c r="Q334" s="40">
        <v>11764000</v>
      </c>
    </row>
    <row r="335" spans="1:17" ht="41.4" hidden="1" x14ac:dyDescent="0.25">
      <c r="B335" s="231">
        <v>3719314</v>
      </c>
      <c r="C335" s="231">
        <v>9314</v>
      </c>
      <c r="D335" s="231" t="s">
        <v>296</v>
      </c>
      <c r="E335" s="91" t="s">
        <v>654</v>
      </c>
      <c r="F335" s="236">
        <v>30820000</v>
      </c>
      <c r="G335" s="236">
        <v>0</v>
      </c>
      <c r="H335" s="236">
        <v>0</v>
      </c>
      <c r="I335" s="236">
        <v>0</v>
      </c>
      <c r="J335" s="236">
        <v>30820000</v>
      </c>
      <c r="K335" s="236">
        <v>0</v>
      </c>
      <c r="L335" s="236">
        <v>0</v>
      </c>
      <c r="M335" s="236">
        <v>0</v>
      </c>
      <c r="N335" s="236">
        <v>0</v>
      </c>
      <c r="O335" s="236">
        <v>0</v>
      </c>
      <c r="P335" s="236">
        <v>0</v>
      </c>
      <c r="Q335" s="236">
        <v>30820000</v>
      </c>
    </row>
    <row r="336" spans="1:17" ht="55.2" hidden="1" x14ac:dyDescent="0.25">
      <c r="B336" s="231">
        <v>3719380</v>
      </c>
      <c r="C336" s="231">
        <v>9380</v>
      </c>
      <c r="D336" s="231" t="s">
        <v>296</v>
      </c>
      <c r="E336" s="91" t="s">
        <v>556</v>
      </c>
      <c r="F336" s="236">
        <v>9331536.7200000007</v>
      </c>
      <c r="G336" s="236">
        <v>7427277.6900000004</v>
      </c>
      <c r="H336" s="236">
        <v>0</v>
      </c>
      <c r="I336" s="236">
        <v>0</v>
      </c>
      <c r="J336" s="236">
        <v>1904259.03</v>
      </c>
      <c r="K336" s="236">
        <v>0</v>
      </c>
      <c r="L336" s="236">
        <v>0</v>
      </c>
      <c r="M336" s="236">
        <v>0</v>
      </c>
      <c r="N336" s="236">
        <v>0</v>
      </c>
      <c r="O336" s="236">
        <v>0</v>
      </c>
      <c r="P336" s="236">
        <v>0</v>
      </c>
      <c r="Q336" s="236">
        <v>9331536.7200000007</v>
      </c>
    </row>
    <row r="337" spans="2:17" ht="55.2" hidden="1" x14ac:dyDescent="0.25">
      <c r="B337" s="231">
        <v>3719400</v>
      </c>
      <c r="C337" s="231">
        <v>9400</v>
      </c>
      <c r="D337" s="231"/>
      <c r="E337" s="91" t="s">
        <v>189</v>
      </c>
      <c r="F337" s="231">
        <v>0</v>
      </c>
      <c r="G337" s="231">
        <v>0</v>
      </c>
      <c r="H337" s="231">
        <v>0</v>
      </c>
      <c r="I337" s="231">
        <v>0</v>
      </c>
      <c r="J337" s="231">
        <v>0</v>
      </c>
      <c r="K337" s="231">
        <v>0</v>
      </c>
      <c r="L337" s="231">
        <v>0</v>
      </c>
      <c r="M337" s="231">
        <v>0</v>
      </c>
      <c r="N337" s="231">
        <v>0</v>
      </c>
      <c r="O337" s="231">
        <v>0</v>
      </c>
      <c r="P337" s="231">
        <v>0</v>
      </c>
      <c r="Q337" s="231">
        <v>0</v>
      </c>
    </row>
    <row r="338" spans="2:17" ht="82.8" hidden="1" x14ac:dyDescent="0.25">
      <c r="B338" s="231">
        <v>3719410</v>
      </c>
      <c r="C338" s="231">
        <v>9410</v>
      </c>
      <c r="D338" s="231" t="s">
        <v>296</v>
      </c>
      <c r="E338" s="91" t="s">
        <v>142</v>
      </c>
      <c r="F338" s="231">
        <v>0</v>
      </c>
      <c r="G338" s="231">
        <v>0</v>
      </c>
      <c r="H338" s="231">
        <v>0</v>
      </c>
      <c r="I338" s="231">
        <v>0</v>
      </c>
      <c r="J338" s="231">
        <v>0</v>
      </c>
      <c r="K338" s="231">
        <v>0</v>
      </c>
      <c r="L338" s="231">
        <v>0</v>
      </c>
      <c r="M338" s="231">
        <v>0</v>
      </c>
      <c r="N338" s="231">
        <v>0</v>
      </c>
      <c r="O338" s="231">
        <v>0</v>
      </c>
      <c r="P338" s="231">
        <v>0</v>
      </c>
      <c r="Q338" s="231">
        <v>0</v>
      </c>
    </row>
    <row r="339" spans="2:17" ht="55.2" hidden="1" x14ac:dyDescent="0.25">
      <c r="B339" s="231">
        <v>3719430</v>
      </c>
      <c r="C339" s="231">
        <v>9430</v>
      </c>
      <c r="D339" s="231" t="s">
        <v>296</v>
      </c>
      <c r="E339" s="91" t="s">
        <v>496</v>
      </c>
      <c r="F339" s="231">
        <v>0</v>
      </c>
      <c r="G339" s="231">
        <v>0</v>
      </c>
      <c r="H339" s="231">
        <v>0</v>
      </c>
      <c r="I339" s="231">
        <v>0</v>
      </c>
      <c r="J339" s="231">
        <v>0</v>
      </c>
      <c r="K339" s="231">
        <v>0</v>
      </c>
      <c r="L339" s="231">
        <v>0</v>
      </c>
      <c r="M339" s="231">
        <v>0</v>
      </c>
      <c r="N339" s="231">
        <v>0</v>
      </c>
      <c r="O339" s="231">
        <v>0</v>
      </c>
      <c r="P339" s="231">
        <v>0</v>
      </c>
      <c r="Q339" s="231">
        <v>0</v>
      </c>
    </row>
    <row r="340" spans="2:17" ht="41.4" hidden="1" x14ac:dyDescent="0.25">
      <c r="B340" s="231">
        <v>3719450</v>
      </c>
      <c r="C340" s="231">
        <v>9450</v>
      </c>
      <c r="D340" s="231" t="s">
        <v>296</v>
      </c>
      <c r="E340" s="91" t="s">
        <v>193</v>
      </c>
      <c r="F340" s="231">
        <v>0</v>
      </c>
      <c r="G340" s="231">
        <v>0</v>
      </c>
      <c r="H340" s="231">
        <v>0</v>
      </c>
      <c r="I340" s="231">
        <v>0</v>
      </c>
      <c r="J340" s="231">
        <v>0</v>
      </c>
      <c r="K340" s="231">
        <v>0</v>
      </c>
      <c r="L340" s="231">
        <v>0</v>
      </c>
      <c r="M340" s="231">
        <v>0</v>
      </c>
      <c r="N340" s="231">
        <v>0</v>
      </c>
      <c r="O340" s="231">
        <v>0</v>
      </c>
      <c r="P340" s="231">
        <v>0</v>
      </c>
      <c r="Q340" s="231">
        <v>0</v>
      </c>
    </row>
    <row r="341" spans="2:17" ht="55.2" hidden="1" x14ac:dyDescent="0.25">
      <c r="B341" s="231">
        <v>3719460</v>
      </c>
      <c r="C341" s="231">
        <v>9460</v>
      </c>
      <c r="D341" s="231" t="s">
        <v>296</v>
      </c>
      <c r="E341" s="91" t="s">
        <v>194</v>
      </c>
      <c r="F341" s="231">
        <v>0</v>
      </c>
      <c r="G341" s="231">
        <v>0</v>
      </c>
      <c r="H341" s="231">
        <v>0</v>
      </c>
      <c r="I341" s="231">
        <v>0</v>
      </c>
      <c r="J341" s="231">
        <v>0</v>
      </c>
      <c r="K341" s="231">
        <v>0</v>
      </c>
      <c r="L341" s="231">
        <v>0</v>
      </c>
      <c r="M341" s="231">
        <v>0</v>
      </c>
      <c r="N341" s="231">
        <v>0</v>
      </c>
      <c r="O341" s="231">
        <v>0</v>
      </c>
      <c r="P341" s="231">
        <v>0</v>
      </c>
      <c r="Q341" s="231">
        <v>0</v>
      </c>
    </row>
    <row r="342" spans="2:17" ht="55.2" hidden="1" x14ac:dyDescent="0.25">
      <c r="B342" s="231">
        <v>3719480</v>
      </c>
      <c r="C342" s="231">
        <v>9480</v>
      </c>
      <c r="D342" s="231" t="s">
        <v>296</v>
      </c>
      <c r="E342" s="91" t="s">
        <v>195</v>
      </c>
      <c r="F342" s="231">
        <v>0</v>
      </c>
      <c r="G342" s="231">
        <v>0</v>
      </c>
      <c r="H342" s="231">
        <v>0</v>
      </c>
      <c r="I342" s="231">
        <v>0</v>
      </c>
      <c r="J342" s="231">
        <v>0</v>
      </c>
      <c r="K342" s="231">
        <v>0</v>
      </c>
      <c r="L342" s="231">
        <v>0</v>
      </c>
      <c r="M342" s="231">
        <v>0</v>
      </c>
      <c r="N342" s="231">
        <v>0</v>
      </c>
      <c r="O342" s="231">
        <v>0</v>
      </c>
      <c r="P342" s="231">
        <v>0</v>
      </c>
      <c r="Q342" s="231">
        <v>0</v>
      </c>
    </row>
    <row r="343" spans="2:17" ht="55.2" hidden="1" x14ac:dyDescent="0.25">
      <c r="B343" s="237">
        <v>3719518</v>
      </c>
      <c r="C343" s="237">
        <v>9518</v>
      </c>
      <c r="D343" s="237" t="s">
        <v>296</v>
      </c>
      <c r="E343" s="238" t="s">
        <v>641</v>
      </c>
      <c r="F343" s="239">
        <v>2579700</v>
      </c>
      <c r="G343" s="240">
        <v>2579700</v>
      </c>
      <c r="H343" s="240">
        <v>0</v>
      </c>
      <c r="I343" s="240">
        <v>0</v>
      </c>
      <c r="J343" s="240">
        <v>0</v>
      </c>
      <c r="K343" s="240">
        <v>0</v>
      </c>
      <c r="L343" s="240">
        <v>0</v>
      </c>
      <c r="M343" s="240">
        <v>0</v>
      </c>
      <c r="N343" s="240">
        <v>0</v>
      </c>
      <c r="O343" s="240">
        <v>0</v>
      </c>
      <c r="P343" s="240">
        <v>0</v>
      </c>
      <c r="Q343" s="239">
        <v>2579700</v>
      </c>
    </row>
    <row r="344" spans="2:17" ht="69" hidden="1" x14ac:dyDescent="0.25">
      <c r="B344" s="241">
        <v>3719500</v>
      </c>
      <c r="C344" s="241">
        <v>9500</v>
      </c>
      <c r="D344" s="256" t="s">
        <v>296</v>
      </c>
      <c r="E344" s="43" t="s">
        <v>196</v>
      </c>
      <c r="F344" s="239">
        <v>0</v>
      </c>
      <c r="G344" s="241">
        <v>0</v>
      </c>
      <c r="H344" s="241">
        <v>0</v>
      </c>
      <c r="I344" s="241">
        <v>0</v>
      </c>
      <c r="J344" s="241">
        <v>0</v>
      </c>
      <c r="K344" s="239">
        <v>0</v>
      </c>
      <c r="L344" s="241">
        <v>0</v>
      </c>
      <c r="M344" s="241">
        <v>0</v>
      </c>
      <c r="N344" s="241">
        <v>0</v>
      </c>
      <c r="O344" s="241">
        <v>0</v>
      </c>
      <c r="P344" s="241">
        <v>0</v>
      </c>
      <c r="Q344" s="239">
        <v>0</v>
      </c>
    </row>
    <row r="345" spans="2:17" ht="55.2" hidden="1" x14ac:dyDescent="0.25">
      <c r="B345" s="45">
        <v>3719510</v>
      </c>
      <c r="C345" s="45">
        <v>9510</v>
      </c>
      <c r="D345" s="45" t="s">
        <v>296</v>
      </c>
      <c r="E345" s="45" t="s">
        <v>197</v>
      </c>
      <c r="F345" s="242">
        <v>0</v>
      </c>
      <c r="G345" s="45">
        <v>0</v>
      </c>
      <c r="H345" s="45">
        <v>0</v>
      </c>
      <c r="I345" s="45">
        <v>0</v>
      </c>
      <c r="J345" s="45">
        <v>0</v>
      </c>
      <c r="K345" s="242">
        <v>0</v>
      </c>
      <c r="L345" s="242">
        <v>0</v>
      </c>
      <c r="M345" s="45">
        <v>0</v>
      </c>
      <c r="N345" s="45">
        <v>0</v>
      </c>
      <c r="O345" s="45">
        <v>0</v>
      </c>
      <c r="P345" s="45">
        <v>0</v>
      </c>
      <c r="Q345" s="242">
        <v>0</v>
      </c>
    </row>
    <row r="346" spans="2:17" ht="82.8" hidden="1" x14ac:dyDescent="0.25">
      <c r="B346" s="45">
        <v>3719540</v>
      </c>
      <c r="C346" s="45">
        <v>9540</v>
      </c>
      <c r="D346" s="45" t="s">
        <v>296</v>
      </c>
      <c r="E346" s="45" t="s">
        <v>44</v>
      </c>
      <c r="F346" s="242">
        <v>0</v>
      </c>
      <c r="G346" s="45">
        <v>0</v>
      </c>
      <c r="H346" s="45">
        <v>0</v>
      </c>
      <c r="I346" s="45">
        <v>0</v>
      </c>
      <c r="J346" s="45">
        <v>0</v>
      </c>
      <c r="K346" s="242">
        <v>0</v>
      </c>
      <c r="L346" s="242">
        <v>0</v>
      </c>
      <c r="M346" s="45">
        <v>0</v>
      </c>
      <c r="N346" s="45">
        <v>0</v>
      </c>
      <c r="O346" s="45">
        <v>0</v>
      </c>
      <c r="P346" s="45">
        <v>0</v>
      </c>
      <c r="Q346" s="242">
        <v>0</v>
      </c>
    </row>
    <row r="347" spans="2:17" ht="55.2" hidden="1" x14ac:dyDescent="0.25">
      <c r="B347" s="45">
        <v>3719620</v>
      </c>
      <c r="C347" s="45">
        <v>9620</v>
      </c>
      <c r="D347" s="45" t="s">
        <v>296</v>
      </c>
      <c r="E347" s="45" t="s">
        <v>198</v>
      </c>
      <c r="F347" s="242">
        <v>0</v>
      </c>
      <c r="G347" s="45">
        <v>0</v>
      </c>
      <c r="H347" s="45">
        <v>0</v>
      </c>
      <c r="I347" s="45">
        <v>0</v>
      </c>
      <c r="J347" s="45">
        <v>0</v>
      </c>
      <c r="K347" s="242">
        <v>0</v>
      </c>
      <c r="L347" s="242">
        <v>0</v>
      </c>
      <c r="M347" s="45">
        <v>0</v>
      </c>
      <c r="N347" s="45">
        <v>0</v>
      </c>
      <c r="O347" s="45">
        <v>0</v>
      </c>
      <c r="P347" s="45">
        <v>0</v>
      </c>
      <c r="Q347" s="242">
        <v>0</v>
      </c>
    </row>
    <row r="348" spans="2:17" ht="13.8" hidden="1" x14ac:dyDescent="0.25">
      <c r="B348" s="261" t="s">
        <v>45</v>
      </c>
      <c r="C348" s="261"/>
      <c r="D348" s="261"/>
      <c r="E348" s="261"/>
      <c r="F348" s="242">
        <v>0</v>
      </c>
      <c r="G348" s="45">
        <v>0</v>
      </c>
      <c r="H348" s="45">
        <v>0</v>
      </c>
      <c r="I348" s="45">
        <v>0</v>
      </c>
      <c r="J348" s="45">
        <v>0</v>
      </c>
      <c r="K348" s="242">
        <v>0</v>
      </c>
      <c r="L348" s="242">
        <v>0</v>
      </c>
      <c r="M348" s="45">
        <v>0</v>
      </c>
      <c r="N348" s="45">
        <v>0</v>
      </c>
      <c r="O348" s="45">
        <v>0</v>
      </c>
      <c r="P348" s="45">
        <v>0</v>
      </c>
      <c r="Q348" s="242">
        <v>0</v>
      </c>
    </row>
    <row r="349" spans="2:17" ht="13.8" hidden="1" x14ac:dyDescent="0.25">
      <c r="B349" s="261" t="s">
        <v>46</v>
      </c>
      <c r="C349" s="261"/>
      <c r="D349" s="261"/>
      <c r="E349" s="261"/>
      <c r="F349" s="242">
        <v>0</v>
      </c>
      <c r="G349" s="45">
        <v>0</v>
      </c>
      <c r="H349" s="45">
        <v>0</v>
      </c>
      <c r="I349" s="45">
        <v>0</v>
      </c>
      <c r="J349" s="45">
        <v>0</v>
      </c>
      <c r="K349" s="242">
        <v>0</v>
      </c>
      <c r="L349" s="242">
        <v>0</v>
      </c>
      <c r="M349" s="45">
        <v>0</v>
      </c>
      <c r="N349" s="45">
        <v>0</v>
      </c>
      <c r="O349" s="45">
        <v>0</v>
      </c>
      <c r="P349" s="45">
        <v>0</v>
      </c>
      <c r="Q349" s="242">
        <v>0</v>
      </c>
    </row>
    <row r="350" spans="2:17" ht="41.4" x14ac:dyDescent="0.25">
      <c r="B350" s="43">
        <v>3719800</v>
      </c>
      <c r="C350" s="43">
        <v>9800</v>
      </c>
      <c r="D350" s="256" t="s">
        <v>296</v>
      </c>
      <c r="E350" s="55" t="s">
        <v>47</v>
      </c>
      <c r="F350" s="40">
        <v>13243200</v>
      </c>
      <c r="G350" s="47">
        <v>13243200</v>
      </c>
      <c r="H350" s="47">
        <v>0</v>
      </c>
      <c r="I350" s="47">
        <v>0</v>
      </c>
      <c r="J350" s="47">
        <v>0</v>
      </c>
      <c r="K350" s="40">
        <v>21476700</v>
      </c>
      <c r="L350" s="47">
        <v>21476700</v>
      </c>
      <c r="M350" s="47">
        <v>0</v>
      </c>
      <c r="N350" s="47">
        <v>0</v>
      </c>
      <c r="O350" s="47">
        <v>0</v>
      </c>
      <c r="P350" s="47">
        <v>21476700</v>
      </c>
      <c r="Q350" s="40">
        <v>34719900</v>
      </c>
    </row>
    <row r="351" spans="2:17" ht="27.6" hidden="1" x14ac:dyDescent="0.25">
      <c r="B351" s="45">
        <v>3719800</v>
      </c>
      <c r="C351" s="45">
        <v>9800</v>
      </c>
      <c r="D351" s="44" t="s">
        <v>296</v>
      </c>
      <c r="E351" s="56" t="s">
        <v>108</v>
      </c>
      <c r="F351" s="40">
        <v>3879900</v>
      </c>
      <c r="G351" s="47">
        <v>3879900</v>
      </c>
      <c r="H351" s="47">
        <v>0</v>
      </c>
      <c r="I351" s="47">
        <v>0</v>
      </c>
      <c r="J351" s="47">
        <v>0</v>
      </c>
      <c r="K351" s="40">
        <v>0</v>
      </c>
      <c r="L351" s="40">
        <v>0</v>
      </c>
      <c r="M351" s="47">
        <v>0</v>
      </c>
      <c r="N351" s="47">
        <v>0</v>
      </c>
      <c r="O351" s="47">
        <v>0</v>
      </c>
      <c r="P351" s="47">
        <v>0</v>
      </c>
      <c r="Q351" s="40">
        <v>3879900</v>
      </c>
    </row>
    <row r="352" spans="2:17" ht="13.8" hidden="1" x14ac:dyDescent="0.25">
      <c r="B352" s="269" t="s">
        <v>633</v>
      </c>
      <c r="C352" s="270"/>
      <c r="D352" s="270"/>
      <c r="E352" s="271"/>
      <c r="F352" s="40">
        <v>396000</v>
      </c>
      <c r="G352" s="47">
        <v>396000</v>
      </c>
      <c r="H352" s="47">
        <v>0</v>
      </c>
      <c r="I352" s="47">
        <v>0</v>
      </c>
      <c r="J352" s="47">
        <v>0</v>
      </c>
      <c r="K352" s="40">
        <v>0</v>
      </c>
      <c r="L352" s="40">
        <v>0</v>
      </c>
      <c r="M352" s="47">
        <v>0</v>
      </c>
      <c r="N352" s="47">
        <v>0</v>
      </c>
      <c r="O352" s="47">
        <v>0</v>
      </c>
      <c r="P352" s="47">
        <v>0</v>
      </c>
      <c r="Q352" s="40">
        <v>396000</v>
      </c>
    </row>
    <row r="353" spans="2:17" ht="13.8" hidden="1" x14ac:dyDescent="0.25">
      <c r="B353" s="269" t="s">
        <v>110</v>
      </c>
      <c r="C353" s="270"/>
      <c r="D353" s="270"/>
      <c r="E353" s="271"/>
      <c r="F353" s="40">
        <v>2263200</v>
      </c>
      <c r="G353" s="47">
        <v>2263200</v>
      </c>
      <c r="H353" s="47">
        <v>0</v>
      </c>
      <c r="I353" s="47">
        <v>0</v>
      </c>
      <c r="J353" s="47">
        <v>0</v>
      </c>
      <c r="K353" s="40">
        <v>0</v>
      </c>
      <c r="L353" s="40">
        <v>0</v>
      </c>
      <c r="M353" s="47">
        <v>0</v>
      </c>
      <c r="N353" s="47">
        <v>0</v>
      </c>
      <c r="O353" s="47">
        <v>0</v>
      </c>
      <c r="P353" s="47">
        <v>0</v>
      </c>
      <c r="Q353" s="40">
        <v>2263200</v>
      </c>
    </row>
    <row r="354" spans="2:17" ht="13.8" hidden="1" x14ac:dyDescent="0.25">
      <c r="B354" s="269" t="s">
        <v>293</v>
      </c>
      <c r="C354" s="270"/>
      <c r="D354" s="270"/>
      <c r="E354" s="271"/>
      <c r="F354" s="40">
        <v>200000</v>
      </c>
      <c r="G354" s="78">
        <v>200000</v>
      </c>
      <c r="H354" s="78">
        <v>0</v>
      </c>
      <c r="I354" s="78">
        <v>0</v>
      </c>
      <c r="J354" s="78">
        <v>0</v>
      </c>
      <c r="K354" s="40">
        <v>0</v>
      </c>
      <c r="L354" s="40">
        <v>0</v>
      </c>
      <c r="M354" s="78">
        <v>0</v>
      </c>
      <c r="N354" s="78">
        <v>0</v>
      </c>
      <c r="O354" s="78">
        <v>0</v>
      </c>
      <c r="P354" s="78">
        <v>0</v>
      </c>
      <c r="Q354" s="40">
        <v>200000</v>
      </c>
    </row>
    <row r="355" spans="2:17" ht="13.8" hidden="1" x14ac:dyDescent="0.25">
      <c r="B355" s="269" t="s">
        <v>111</v>
      </c>
      <c r="C355" s="270"/>
      <c r="D355" s="270"/>
      <c r="E355" s="271"/>
      <c r="F355" s="40">
        <v>138500</v>
      </c>
      <c r="G355" s="78">
        <v>138500</v>
      </c>
      <c r="H355" s="78">
        <v>0</v>
      </c>
      <c r="I355" s="78">
        <v>0</v>
      </c>
      <c r="J355" s="78">
        <v>0</v>
      </c>
      <c r="K355" s="40">
        <v>0</v>
      </c>
      <c r="L355" s="40">
        <v>0</v>
      </c>
      <c r="M355" s="78">
        <v>0</v>
      </c>
      <c r="N355" s="78">
        <v>0</v>
      </c>
      <c r="O355" s="78">
        <v>0</v>
      </c>
      <c r="P355" s="78">
        <v>0</v>
      </c>
      <c r="Q355" s="40">
        <v>138500</v>
      </c>
    </row>
    <row r="356" spans="2:17" ht="13.8" hidden="1" x14ac:dyDescent="0.25">
      <c r="B356" s="269" t="s">
        <v>112</v>
      </c>
      <c r="C356" s="270"/>
      <c r="D356" s="270"/>
      <c r="E356" s="271"/>
      <c r="F356" s="40">
        <v>75000</v>
      </c>
      <c r="G356" s="78">
        <v>75000</v>
      </c>
      <c r="H356" s="78">
        <v>0</v>
      </c>
      <c r="I356" s="78">
        <v>0</v>
      </c>
      <c r="J356" s="78">
        <v>0</v>
      </c>
      <c r="K356" s="40">
        <v>0</v>
      </c>
      <c r="L356" s="40">
        <v>0</v>
      </c>
      <c r="M356" s="78">
        <v>0</v>
      </c>
      <c r="N356" s="78">
        <v>0</v>
      </c>
      <c r="O356" s="78">
        <v>0</v>
      </c>
      <c r="P356" s="78">
        <v>0</v>
      </c>
      <c r="Q356" s="40">
        <v>75000</v>
      </c>
    </row>
    <row r="357" spans="2:17" ht="13.8" hidden="1" x14ac:dyDescent="0.25">
      <c r="B357" s="269" t="s">
        <v>295</v>
      </c>
      <c r="C357" s="270"/>
      <c r="D357" s="270"/>
      <c r="E357" s="271"/>
      <c r="F357" s="40">
        <v>807200</v>
      </c>
      <c r="G357" s="78">
        <v>807200</v>
      </c>
      <c r="H357" s="78">
        <v>0</v>
      </c>
      <c r="I357" s="78">
        <v>0</v>
      </c>
      <c r="J357" s="78">
        <v>0</v>
      </c>
      <c r="K357" s="40">
        <v>0</v>
      </c>
      <c r="L357" s="40">
        <v>0</v>
      </c>
      <c r="M357" s="78">
        <v>0</v>
      </c>
      <c r="N357" s="78">
        <v>0</v>
      </c>
      <c r="O357" s="78">
        <v>0</v>
      </c>
      <c r="P357" s="78">
        <v>0</v>
      </c>
      <c r="Q357" s="40">
        <v>807200</v>
      </c>
    </row>
    <row r="358" spans="2:17" ht="41.4" hidden="1" x14ac:dyDescent="0.25">
      <c r="B358" s="45">
        <v>3719800</v>
      </c>
      <c r="C358" s="45">
        <v>9800</v>
      </c>
      <c r="D358" s="45" t="s">
        <v>296</v>
      </c>
      <c r="E358" s="45" t="s">
        <v>294</v>
      </c>
      <c r="F358" s="242">
        <v>0</v>
      </c>
      <c r="G358" s="225">
        <v>0</v>
      </c>
      <c r="H358" s="225">
        <v>0</v>
      </c>
      <c r="I358" s="225">
        <v>0</v>
      </c>
      <c r="J358" s="225">
        <v>0</v>
      </c>
      <c r="K358" s="242">
        <v>0</v>
      </c>
      <c r="L358" s="242">
        <v>0</v>
      </c>
      <c r="M358" s="225">
        <v>0</v>
      </c>
      <c r="N358" s="225">
        <v>0</v>
      </c>
      <c r="O358" s="225">
        <v>0</v>
      </c>
      <c r="P358" s="225">
        <v>0</v>
      </c>
      <c r="Q358" s="242">
        <v>0</v>
      </c>
    </row>
    <row r="359" spans="2:17" ht="41.4" x14ac:dyDescent="0.25">
      <c r="B359" s="45">
        <v>3719800</v>
      </c>
      <c r="C359" s="45">
        <v>9800</v>
      </c>
      <c r="D359" s="45" t="s">
        <v>296</v>
      </c>
      <c r="E359" s="45" t="s">
        <v>192</v>
      </c>
      <c r="F359" s="242">
        <v>9363300</v>
      </c>
      <c r="G359" s="225">
        <v>9363300</v>
      </c>
      <c r="H359" s="225">
        <v>0</v>
      </c>
      <c r="I359" s="225">
        <v>0</v>
      </c>
      <c r="J359" s="225">
        <v>0</v>
      </c>
      <c r="K359" s="242">
        <v>21476700</v>
      </c>
      <c r="L359" s="225">
        <v>21476700</v>
      </c>
      <c r="M359" s="225">
        <v>0</v>
      </c>
      <c r="N359" s="225">
        <v>0</v>
      </c>
      <c r="O359" s="225">
        <v>0</v>
      </c>
      <c r="P359" s="225">
        <v>21476700</v>
      </c>
      <c r="Q359" s="258">
        <v>30840000</v>
      </c>
    </row>
    <row r="360" spans="2:17" ht="13.8" hidden="1" x14ac:dyDescent="0.25">
      <c r="B360" s="261" t="s">
        <v>639</v>
      </c>
      <c r="C360" s="261"/>
      <c r="D360" s="261"/>
      <c r="E360" s="261"/>
      <c r="F360" s="243">
        <v>0</v>
      </c>
      <c r="G360" s="243">
        <v>0</v>
      </c>
      <c r="H360" s="243">
        <v>0</v>
      </c>
      <c r="I360" s="243">
        <v>0</v>
      </c>
      <c r="J360" s="243">
        <v>0</v>
      </c>
      <c r="K360" s="243">
        <v>3000000</v>
      </c>
      <c r="L360" s="243">
        <v>3000000</v>
      </c>
      <c r="M360" s="243">
        <v>0</v>
      </c>
      <c r="N360" s="243">
        <v>0</v>
      </c>
      <c r="O360" s="243">
        <v>0</v>
      </c>
      <c r="P360" s="243">
        <v>3000000</v>
      </c>
      <c r="Q360" s="244">
        <v>3000000</v>
      </c>
    </row>
    <row r="361" spans="2:17" ht="13.8" hidden="1" x14ac:dyDescent="0.25">
      <c r="B361" s="261" t="s">
        <v>49</v>
      </c>
      <c r="C361" s="261"/>
      <c r="D361" s="261"/>
      <c r="E361" s="261"/>
      <c r="F361" s="243">
        <v>0</v>
      </c>
      <c r="G361" s="243">
        <v>0</v>
      </c>
      <c r="H361" s="243">
        <v>0</v>
      </c>
      <c r="I361" s="243">
        <v>0</v>
      </c>
      <c r="J361" s="243">
        <v>0</v>
      </c>
      <c r="K361" s="243">
        <v>0</v>
      </c>
      <c r="L361" s="243">
        <v>0</v>
      </c>
      <c r="M361" s="243">
        <v>0</v>
      </c>
      <c r="N361" s="243">
        <v>0</v>
      </c>
      <c r="O361" s="243">
        <v>0</v>
      </c>
      <c r="P361" s="243">
        <v>0</v>
      </c>
      <c r="Q361" s="244">
        <v>0</v>
      </c>
    </row>
    <row r="362" spans="2:17" ht="13.8" hidden="1" x14ac:dyDescent="0.25">
      <c r="B362" s="261" t="s">
        <v>50</v>
      </c>
      <c r="C362" s="261"/>
      <c r="D362" s="261"/>
      <c r="E362" s="261"/>
      <c r="F362" s="243">
        <v>910000</v>
      </c>
      <c r="G362" s="243">
        <v>910000</v>
      </c>
      <c r="H362" s="243">
        <v>0</v>
      </c>
      <c r="I362" s="243">
        <v>0</v>
      </c>
      <c r="J362" s="243">
        <v>0</v>
      </c>
      <c r="K362" s="243">
        <v>0</v>
      </c>
      <c r="L362" s="243">
        <v>0</v>
      </c>
      <c r="M362" s="243">
        <v>0</v>
      </c>
      <c r="N362" s="243">
        <v>0</v>
      </c>
      <c r="O362" s="243">
        <v>0</v>
      </c>
      <c r="P362" s="243">
        <v>0</v>
      </c>
      <c r="Q362" s="244">
        <v>910000</v>
      </c>
    </row>
    <row r="363" spans="2:17" ht="13.8" hidden="1" x14ac:dyDescent="0.25">
      <c r="B363" s="261" t="s">
        <v>51</v>
      </c>
      <c r="C363" s="261"/>
      <c r="D363" s="261"/>
      <c r="E363" s="261"/>
      <c r="F363" s="243">
        <v>0</v>
      </c>
      <c r="G363" s="243">
        <v>0</v>
      </c>
      <c r="H363" s="243">
        <v>0</v>
      </c>
      <c r="I363" s="243">
        <v>0</v>
      </c>
      <c r="J363" s="243">
        <v>0</v>
      </c>
      <c r="K363" s="243">
        <v>0</v>
      </c>
      <c r="L363" s="243">
        <v>0</v>
      </c>
      <c r="M363" s="243">
        <v>0</v>
      </c>
      <c r="N363" s="243">
        <v>0</v>
      </c>
      <c r="O363" s="243">
        <v>0</v>
      </c>
      <c r="P363" s="243">
        <v>0</v>
      </c>
      <c r="Q363" s="244">
        <v>0</v>
      </c>
    </row>
    <row r="364" spans="2:17" ht="13.8" hidden="1" x14ac:dyDescent="0.25">
      <c r="B364" s="261" t="s">
        <v>652</v>
      </c>
      <c r="C364" s="261"/>
      <c r="D364" s="261"/>
      <c r="E364" s="261"/>
      <c r="F364" s="243">
        <v>5000000</v>
      </c>
      <c r="G364" s="243">
        <v>5000000</v>
      </c>
      <c r="H364" s="243">
        <v>0</v>
      </c>
      <c r="I364" s="243">
        <v>0</v>
      </c>
      <c r="J364" s="243">
        <v>0</v>
      </c>
      <c r="K364" s="243">
        <v>0</v>
      </c>
      <c r="L364" s="243">
        <v>0</v>
      </c>
      <c r="M364" s="243">
        <v>0</v>
      </c>
      <c r="N364" s="243">
        <v>0</v>
      </c>
      <c r="O364" s="243">
        <v>0</v>
      </c>
      <c r="P364" s="243">
        <v>0</v>
      </c>
      <c r="Q364" s="244">
        <v>5000000</v>
      </c>
    </row>
    <row r="365" spans="2:17" ht="13.8" x14ac:dyDescent="0.25">
      <c r="B365" s="261" t="s">
        <v>53</v>
      </c>
      <c r="C365" s="261"/>
      <c r="D365" s="261"/>
      <c r="E365" s="261"/>
      <c r="F365" s="243">
        <v>0</v>
      </c>
      <c r="G365" s="243">
        <v>0</v>
      </c>
      <c r="H365" s="243">
        <v>0</v>
      </c>
      <c r="I365" s="243">
        <v>0</v>
      </c>
      <c r="J365" s="243">
        <v>0</v>
      </c>
      <c r="K365" s="243">
        <v>3000000</v>
      </c>
      <c r="L365" s="243">
        <v>3000000</v>
      </c>
      <c r="M365" s="243">
        <v>0</v>
      </c>
      <c r="N365" s="243">
        <v>0</v>
      </c>
      <c r="O365" s="243">
        <v>0</v>
      </c>
      <c r="P365" s="243">
        <v>3000000</v>
      </c>
      <c r="Q365" s="244">
        <v>3000000</v>
      </c>
    </row>
    <row r="366" spans="2:17" ht="32.25" customHeight="1" x14ac:dyDescent="0.25">
      <c r="B366" s="261" t="s">
        <v>670</v>
      </c>
      <c r="C366" s="261"/>
      <c r="D366" s="261"/>
      <c r="E366" s="261"/>
      <c r="F366" s="243">
        <v>104000</v>
      </c>
      <c r="G366" s="243">
        <v>104000</v>
      </c>
      <c r="H366" s="243">
        <v>0</v>
      </c>
      <c r="I366" s="243">
        <v>0</v>
      </c>
      <c r="J366" s="243">
        <v>0</v>
      </c>
      <c r="K366" s="243">
        <v>896000</v>
      </c>
      <c r="L366" s="243">
        <v>896000</v>
      </c>
      <c r="M366" s="243">
        <v>0</v>
      </c>
      <c r="N366" s="243">
        <v>0</v>
      </c>
      <c r="O366" s="243">
        <v>0</v>
      </c>
      <c r="P366" s="243">
        <v>896000</v>
      </c>
      <c r="Q366" s="244">
        <v>1000000</v>
      </c>
    </row>
    <row r="367" spans="2:17" ht="13.8" hidden="1" x14ac:dyDescent="0.25">
      <c r="B367" s="261" t="s">
        <v>330</v>
      </c>
      <c r="C367" s="261"/>
      <c r="D367" s="261"/>
      <c r="E367" s="261"/>
      <c r="F367" s="243">
        <v>0</v>
      </c>
      <c r="G367" s="243">
        <v>0</v>
      </c>
      <c r="H367" s="243">
        <v>0</v>
      </c>
      <c r="I367" s="243">
        <v>0</v>
      </c>
      <c r="J367" s="243">
        <v>0</v>
      </c>
      <c r="K367" s="243">
        <v>0</v>
      </c>
      <c r="L367" s="243">
        <v>0</v>
      </c>
      <c r="M367" s="243">
        <v>0</v>
      </c>
      <c r="N367" s="243">
        <v>0</v>
      </c>
      <c r="O367" s="243">
        <v>0</v>
      </c>
      <c r="P367" s="243">
        <v>0</v>
      </c>
      <c r="Q367" s="244">
        <v>0</v>
      </c>
    </row>
    <row r="368" spans="2:17" ht="13.8" hidden="1" x14ac:dyDescent="0.25">
      <c r="B368" s="261" t="s">
        <v>57</v>
      </c>
      <c r="C368" s="261"/>
      <c r="D368" s="261"/>
      <c r="E368" s="261"/>
      <c r="F368" s="243">
        <v>0</v>
      </c>
      <c r="G368" s="243">
        <v>0</v>
      </c>
      <c r="H368" s="243">
        <v>0</v>
      </c>
      <c r="I368" s="243">
        <v>0</v>
      </c>
      <c r="J368" s="243">
        <v>0</v>
      </c>
      <c r="K368" s="243">
        <v>0</v>
      </c>
      <c r="L368" s="243">
        <v>0</v>
      </c>
      <c r="M368" s="243">
        <v>0</v>
      </c>
      <c r="N368" s="243">
        <v>0</v>
      </c>
      <c r="O368" s="243">
        <v>0</v>
      </c>
      <c r="P368" s="243">
        <v>0</v>
      </c>
      <c r="Q368" s="244">
        <v>0</v>
      </c>
    </row>
    <row r="369" spans="2:17" ht="13.8" hidden="1" x14ac:dyDescent="0.25">
      <c r="B369" s="269" t="s">
        <v>649</v>
      </c>
      <c r="C369" s="270"/>
      <c r="D369" s="270"/>
      <c r="E369" s="271"/>
      <c r="F369" s="243">
        <v>1536000</v>
      </c>
      <c r="G369" s="243">
        <v>1536000</v>
      </c>
      <c r="H369" s="243">
        <v>0</v>
      </c>
      <c r="I369" s="243">
        <v>0</v>
      </c>
      <c r="J369" s="243">
        <v>0</v>
      </c>
      <c r="K369" s="243">
        <v>1464000</v>
      </c>
      <c r="L369" s="243">
        <v>1464000</v>
      </c>
      <c r="M369" s="243">
        <v>0</v>
      </c>
      <c r="N369" s="243">
        <v>0</v>
      </c>
      <c r="O369" s="243">
        <v>0</v>
      </c>
      <c r="P369" s="243">
        <v>1464000</v>
      </c>
      <c r="Q369" s="244">
        <v>3000000</v>
      </c>
    </row>
    <row r="370" spans="2:17" ht="13.8" hidden="1" x14ac:dyDescent="0.25">
      <c r="B370" s="261" t="s">
        <v>59</v>
      </c>
      <c r="C370" s="261"/>
      <c r="D370" s="261"/>
      <c r="E370" s="261"/>
      <c r="F370" s="243">
        <v>0</v>
      </c>
      <c r="G370" s="243">
        <v>0</v>
      </c>
      <c r="H370" s="243">
        <v>0</v>
      </c>
      <c r="I370" s="243">
        <v>0</v>
      </c>
      <c r="J370" s="243">
        <v>0</v>
      </c>
      <c r="K370" s="243">
        <v>0</v>
      </c>
      <c r="L370" s="243">
        <v>0</v>
      </c>
      <c r="M370" s="243">
        <v>0</v>
      </c>
      <c r="N370" s="243">
        <v>0</v>
      </c>
      <c r="O370" s="243">
        <v>0</v>
      </c>
      <c r="P370" s="243">
        <v>0</v>
      </c>
      <c r="Q370" s="244">
        <v>0</v>
      </c>
    </row>
    <row r="371" spans="2:17" ht="13.8" hidden="1" x14ac:dyDescent="0.25">
      <c r="B371" s="261" t="s">
        <v>60</v>
      </c>
      <c r="C371" s="261"/>
      <c r="D371" s="261"/>
      <c r="E371" s="261"/>
      <c r="F371" s="243">
        <v>0</v>
      </c>
      <c r="G371" s="243">
        <v>0</v>
      </c>
      <c r="H371" s="243">
        <v>0</v>
      </c>
      <c r="I371" s="243">
        <v>0</v>
      </c>
      <c r="J371" s="243">
        <v>0</v>
      </c>
      <c r="K371" s="243">
        <v>0</v>
      </c>
      <c r="L371" s="243">
        <v>0</v>
      </c>
      <c r="M371" s="243">
        <v>0</v>
      </c>
      <c r="N371" s="243">
        <v>0</v>
      </c>
      <c r="O371" s="243">
        <v>0</v>
      </c>
      <c r="P371" s="243">
        <v>0</v>
      </c>
      <c r="Q371" s="244">
        <v>0</v>
      </c>
    </row>
    <row r="372" spans="2:17" ht="13.8" hidden="1" x14ac:dyDescent="0.25">
      <c r="B372" s="261" t="s">
        <v>61</v>
      </c>
      <c r="C372" s="261"/>
      <c r="D372" s="261"/>
      <c r="E372" s="261"/>
      <c r="F372" s="243">
        <v>0</v>
      </c>
      <c r="G372" s="243">
        <v>0</v>
      </c>
      <c r="H372" s="243">
        <v>0</v>
      </c>
      <c r="I372" s="243">
        <v>0</v>
      </c>
      <c r="J372" s="243">
        <v>0</v>
      </c>
      <c r="K372" s="243">
        <v>0</v>
      </c>
      <c r="L372" s="243">
        <v>0</v>
      </c>
      <c r="M372" s="243">
        <v>0</v>
      </c>
      <c r="N372" s="243">
        <v>0</v>
      </c>
      <c r="O372" s="243">
        <v>0</v>
      </c>
      <c r="P372" s="243">
        <v>0</v>
      </c>
      <c r="Q372" s="244">
        <v>0</v>
      </c>
    </row>
    <row r="373" spans="2:17" ht="13.8" hidden="1" x14ac:dyDescent="0.25">
      <c r="B373" s="261" t="s">
        <v>62</v>
      </c>
      <c r="C373" s="261"/>
      <c r="D373" s="261"/>
      <c r="E373" s="261"/>
      <c r="F373" s="243">
        <v>0</v>
      </c>
      <c r="G373" s="243">
        <v>0</v>
      </c>
      <c r="H373" s="243">
        <v>0</v>
      </c>
      <c r="I373" s="243">
        <v>0</v>
      </c>
      <c r="J373" s="243">
        <v>0</v>
      </c>
      <c r="K373" s="243">
        <v>0</v>
      </c>
      <c r="L373" s="243">
        <v>0</v>
      </c>
      <c r="M373" s="243">
        <v>0</v>
      </c>
      <c r="N373" s="243">
        <v>0</v>
      </c>
      <c r="O373" s="243">
        <v>0</v>
      </c>
      <c r="P373" s="243">
        <v>0</v>
      </c>
      <c r="Q373" s="244">
        <v>0</v>
      </c>
    </row>
    <row r="374" spans="2:17" ht="13.8" hidden="1" x14ac:dyDescent="0.25">
      <c r="B374" s="261" t="s">
        <v>166</v>
      </c>
      <c r="C374" s="261"/>
      <c r="D374" s="261"/>
      <c r="E374" s="261"/>
      <c r="F374" s="243">
        <v>0</v>
      </c>
      <c r="G374" s="243">
        <v>0</v>
      </c>
      <c r="H374" s="243">
        <v>0</v>
      </c>
      <c r="I374" s="243">
        <v>0</v>
      </c>
      <c r="J374" s="243">
        <v>0</v>
      </c>
      <c r="K374" s="243">
        <v>0</v>
      </c>
      <c r="L374" s="243">
        <v>0</v>
      </c>
      <c r="M374" s="243">
        <v>0</v>
      </c>
      <c r="N374" s="243">
        <v>0</v>
      </c>
      <c r="O374" s="243">
        <v>0</v>
      </c>
      <c r="P374" s="243">
        <v>0</v>
      </c>
      <c r="Q374" s="244">
        <v>0</v>
      </c>
    </row>
    <row r="375" spans="2:17" ht="13.8" hidden="1" x14ac:dyDescent="0.25">
      <c r="B375" s="272" t="s">
        <v>64</v>
      </c>
      <c r="C375" s="272"/>
      <c r="D375" s="272"/>
      <c r="E375" s="272"/>
      <c r="F375" s="243">
        <v>0</v>
      </c>
      <c r="G375" s="243">
        <v>0</v>
      </c>
      <c r="H375" s="243">
        <v>0</v>
      </c>
      <c r="I375" s="243">
        <v>0</v>
      </c>
      <c r="J375" s="243">
        <v>0</v>
      </c>
      <c r="K375" s="243">
        <v>3930000</v>
      </c>
      <c r="L375" s="243">
        <v>3930000</v>
      </c>
      <c r="M375" s="243">
        <v>0</v>
      </c>
      <c r="N375" s="243">
        <v>0</v>
      </c>
      <c r="O375" s="243">
        <v>0</v>
      </c>
      <c r="P375" s="243">
        <v>3930000</v>
      </c>
      <c r="Q375" s="244">
        <v>3930000</v>
      </c>
    </row>
    <row r="376" spans="2:17" ht="13.8" hidden="1" x14ac:dyDescent="0.25">
      <c r="B376" s="261" t="s">
        <v>514</v>
      </c>
      <c r="C376" s="261"/>
      <c r="D376" s="261"/>
      <c r="E376" s="261"/>
      <c r="F376" s="243">
        <v>0</v>
      </c>
      <c r="G376" s="243">
        <v>0</v>
      </c>
      <c r="H376" s="243">
        <v>0</v>
      </c>
      <c r="I376" s="243">
        <v>0</v>
      </c>
      <c r="J376" s="243">
        <v>0</v>
      </c>
      <c r="K376" s="243">
        <v>0</v>
      </c>
      <c r="L376" s="243">
        <v>0</v>
      </c>
      <c r="M376" s="243">
        <v>0</v>
      </c>
      <c r="N376" s="243">
        <v>0</v>
      </c>
      <c r="O376" s="243">
        <v>0</v>
      </c>
      <c r="P376" s="243">
        <v>0</v>
      </c>
      <c r="Q376" s="244">
        <v>0</v>
      </c>
    </row>
    <row r="377" spans="2:17" ht="13.8" hidden="1" x14ac:dyDescent="0.25">
      <c r="B377" s="261" t="s">
        <v>65</v>
      </c>
      <c r="C377" s="261"/>
      <c r="D377" s="261"/>
      <c r="E377" s="261"/>
      <c r="F377" s="243">
        <v>0</v>
      </c>
      <c r="G377" s="243">
        <v>0</v>
      </c>
      <c r="H377" s="243">
        <v>0</v>
      </c>
      <c r="I377" s="243">
        <v>0</v>
      </c>
      <c r="J377" s="243">
        <v>0</v>
      </c>
      <c r="K377" s="243">
        <v>0</v>
      </c>
      <c r="L377" s="243">
        <v>0</v>
      </c>
      <c r="M377" s="243">
        <v>0</v>
      </c>
      <c r="N377" s="243">
        <v>0</v>
      </c>
      <c r="O377" s="243">
        <v>0</v>
      </c>
      <c r="P377" s="243">
        <v>0</v>
      </c>
      <c r="Q377" s="244">
        <v>0</v>
      </c>
    </row>
    <row r="378" spans="2:17" ht="13.8" hidden="1" x14ac:dyDescent="0.25">
      <c r="B378" s="261" t="s">
        <v>638</v>
      </c>
      <c r="C378" s="261"/>
      <c r="D378" s="261"/>
      <c r="E378" s="261"/>
      <c r="F378" s="243">
        <v>352000</v>
      </c>
      <c r="G378" s="243">
        <v>352000</v>
      </c>
      <c r="H378" s="243">
        <v>0</v>
      </c>
      <c r="I378" s="243">
        <v>0</v>
      </c>
      <c r="J378" s="243">
        <v>0</v>
      </c>
      <c r="K378" s="243">
        <v>1148000</v>
      </c>
      <c r="L378" s="243">
        <v>1148000</v>
      </c>
      <c r="M378" s="243">
        <v>0</v>
      </c>
      <c r="N378" s="243">
        <v>0</v>
      </c>
      <c r="O378" s="243">
        <v>0</v>
      </c>
      <c r="P378" s="243">
        <v>1148000</v>
      </c>
      <c r="Q378" s="244">
        <v>1500000</v>
      </c>
    </row>
    <row r="379" spans="2:17" ht="13.8" hidden="1" x14ac:dyDescent="0.25">
      <c r="B379" s="261" t="s">
        <v>642</v>
      </c>
      <c r="C379" s="261"/>
      <c r="D379" s="261"/>
      <c r="E379" s="261"/>
      <c r="F379" s="243">
        <v>600000</v>
      </c>
      <c r="G379" s="243">
        <v>600000</v>
      </c>
      <c r="H379" s="243">
        <v>0</v>
      </c>
      <c r="I379" s="243">
        <v>0</v>
      </c>
      <c r="J379" s="243">
        <v>0</v>
      </c>
      <c r="K379" s="243">
        <v>1400000</v>
      </c>
      <c r="L379" s="243">
        <v>1400000</v>
      </c>
      <c r="M379" s="243">
        <v>0</v>
      </c>
      <c r="N379" s="243">
        <v>0</v>
      </c>
      <c r="O379" s="243">
        <v>0</v>
      </c>
      <c r="P379" s="243">
        <v>1400000</v>
      </c>
      <c r="Q379" s="244">
        <v>2000000</v>
      </c>
    </row>
    <row r="380" spans="2:17" ht="13.8" hidden="1" x14ac:dyDescent="0.25">
      <c r="B380" s="272" t="s">
        <v>121</v>
      </c>
      <c r="C380" s="272"/>
      <c r="D380" s="272"/>
      <c r="E380" s="272"/>
      <c r="F380" s="243">
        <v>861300</v>
      </c>
      <c r="G380" s="243">
        <v>861300</v>
      </c>
      <c r="H380" s="243">
        <v>0</v>
      </c>
      <c r="I380" s="243">
        <v>0</v>
      </c>
      <c r="J380" s="243">
        <v>0</v>
      </c>
      <c r="K380" s="243">
        <v>6638700</v>
      </c>
      <c r="L380" s="243">
        <v>6638700</v>
      </c>
      <c r="M380" s="243">
        <v>0</v>
      </c>
      <c r="N380" s="243">
        <v>0</v>
      </c>
      <c r="O380" s="243">
        <v>0</v>
      </c>
      <c r="P380" s="243">
        <v>6638700</v>
      </c>
      <c r="Q380" s="244">
        <v>7500000</v>
      </c>
    </row>
    <row r="381" spans="2:17" ht="13.8" hidden="1" x14ac:dyDescent="0.25">
      <c r="B381" s="245">
        <v>3719800</v>
      </c>
      <c r="C381" s="245">
        <v>9800</v>
      </c>
      <c r="D381" s="245" t="s">
        <v>296</v>
      </c>
      <c r="E381" s="245" t="s">
        <v>69</v>
      </c>
      <c r="F381" s="243">
        <v>0</v>
      </c>
      <c r="G381" s="243">
        <v>0</v>
      </c>
      <c r="H381" s="243">
        <v>0</v>
      </c>
      <c r="I381" s="243">
        <v>0</v>
      </c>
      <c r="J381" s="243">
        <v>0</v>
      </c>
      <c r="K381" s="239">
        <v>0</v>
      </c>
      <c r="L381" s="239">
        <v>0</v>
      </c>
      <c r="M381" s="243">
        <v>0</v>
      </c>
      <c r="N381" s="243">
        <v>0</v>
      </c>
      <c r="O381" s="243">
        <v>0</v>
      </c>
      <c r="P381" s="239">
        <v>0</v>
      </c>
      <c r="Q381" s="244">
        <v>0</v>
      </c>
    </row>
    <row r="382" spans="2:17" ht="13.8" hidden="1" x14ac:dyDescent="0.25">
      <c r="B382" s="261" t="s">
        <v>70</v>
      </c>
      <c r="C382" s="261"/>
      <c r="D382" s="261"/>
      <c r="E382" s="261"/>
      <c r="F382" s="239">
        <v>0</v>
      </c>
      <c r="G382" s="243">
        <v>0</v>
      </c>
      <c r="H382" s="243">
        <v>0</v>
      </c>
      <c r="I382" s="243">
        <v>0</v>
      </c>
      <c r="J382" s="243">
        <v>0</v>
      </c>
      <c r="K382" s="239">
        <v>0</v>
      </c>
      <c r="L382" s="239">
        <v>0</v>
      </c>
      <c r="M382" s="243">
        <v>0</v>
      </c>
      <c r="N382" s="243">
        <v>0</v>
      </c>
      <c r="O382" s="243">
        <v>0</v>
      </c>
      <c r="P382" s="243">
        <v>0</v>
      </c>
      <c r="Q382" s="244">
        <v>0</v>
      </c>
    </row>
    <row r="383" spans="2:17" ht="13.8" hidden="1" x14ac:dyDescent="0.25">
      <c r="B383" s="245">
        <v>3719800</v>
      </c>
      <c r="C383" s="245">
        <v>9800</v>
      </c>
      <c r="D383" s="245" t="s">
        <v>296</v>
      </c>
      <c r="E383" s="245" t="s">
        <v>191</v>
      </c>
      <c r="F383" s="239">
        <v>0</v>
      </c>
      <c r="G383" s="243">
        <v>0</v>
      </c>
      <c r="H383" s="243">
        <v>0</v>
      </c>
      <c r="I383" s="243">
        <v>0</v>
      </c>
      <c r="J383" s="243">
        <v>0</v>
      </c>
      <c r="K383" s="239">
        <v>0</v>
      </c>
      <c r="L383" s="239">
        <v>0</v>
      </c>
      <c r="M383" s="239">
        <v>0</v>
      </c>
      <c r="N383" s="243">
        <v>0</v>
      </c>
      <c r="O383" s="243">
        <v>0</v>
      </c>
      <c r="P383" s="239">
        <v>0</v>
      </c>
      <c r="Q383" s="239">
        <v>0</v>
      </c>
    </row>
    <row r="384" spans="2:17" ht="13.8" hidden="1" x14ac:dyDescent="0.25">
      <c r="B384" s="261" t="s">
        <v>329</v>
      </c>
      <c r="C384" s="261"/>
      <c r="D384" s="261"/>
      <c r="E384" s="261"/>
      <c r="F384" s="239">
        <v>0</v>
      </c>
      <c r="G384" s="243">
        <v>0</v>
      </c>
      <c r="H384" s="243">
        <v>0</v>
      </c>
      <c r="I384" s="243">
        <v>0</v>
      </c>
      <c r="J384" s="243">
        <v>0</v>
      </c>
      <c r="K384" s="239">
        <v>0</v>
      </c>
      <c r="L384" s="239">
        <v>0</v>
      </c>
      <c r="M384" s="243">
        <v>0</v>
      </c>
      <c r="N384" s="243">
        <v>0</v>
      </c>
      <c r="O384" s="243">
        <v>0</v>
      </c>
      <c r="P384" s="243">
        <v>0</v>
      </c>
      <c r="Q384" s="244">
        <v>0</v>
      </c>
    </row>
    <row r="385" spans="2:17" ht="13.8" hidden="1" x14ac:dyDescent="0.25">
      <c r="B385" s="261" t="s">
        <v>71</v>
      </c>
      <c r="C385" s="261"/>
      <c r="D385" s="261"/>
      <c r="E385" s="261"/>
      <c r="F385" s="239">
        <v>0</v>
      </c>
      <c r="G385" s="243">
        <v>0</v>
      </c>
      <c r="H385" s="243">
        <v>0</v>
      </c>
      <c r="I385" s="243">
        <v>0</v>
      </c>
      <c r="J385" s="243">
        <v>0</v>
      </c>
      <c r="K385" s="239">
        <v>0</v>
      </c>
      <c r="L385" s="239">
        <v>0</v>
      </c>
      <c r="M385" s="243">
        <v>0</v>
      </c>
      <c r="N385" s="243">
        <v>0</v>
      </c>
      <c r="O385" s="243">
        <v>0</v>
      </c>
      <c r="P385" s="243">
        <v>0</v>
      </c>
      <c r="Q385" s="244">
        <v>0</v>
      </c>
    </row>
    <row r="386" spans="2:17" ht="69" hidden="1" x14ac:dyDescent="0.25">
      <c r="B386" s="245">
        <v>3719800</v>
      </c>
      <c r="C386" s="245">
        <v>9800</v>
      </c>
      <c r="D386" s="245" t="s">
        <v>296</v>
      </c>
      <c r="E386" s="45" t="s">
        <v>72</v>
      </c>
      <c r="F386" s="239">
        <v>0</v>
      </c>
      <c r="G386" s="243">
        <v>0</v>
      </c>
      <c r="H386" s="243">
        <v>0</v>
      </c>
      <c r="I386" s="243">
        <v>0</v>
      </c>
      <c r="J386" s="243">
        <v>0</v>
      </c>
      <c r="K386" s="239">
        <v>0</v>
      </c>
      <c r="L386" s="239">
        <v>0</v>
      </c>
      <c r="M386" s="239">
        <v>0</v>
      </c>
      <c r="N386" s="243">
        <v>0</v>
      </c>
      <c r="O386" s="243">
        <v>0</v>
      </c>
      <c r="P386" s="239">
        <v>0</v>
      </c>
      <c r="Q386" s="239">
        <v>0</v>
      </c>
    </row>
    <row r="387" spans="2:17" ht="13.8" hidden="1" x14ac:dyDescent="0.25">
      <c r="B387" s="261" t="s">
        <v>534</v>
      </c>
      <c r="C387" s="261"/>
      <c r="D387" s="261"/>
      <c r="E387" s="261"/>
      <c r="F387" s="239">
        <v>0</v>
      </c>
      <c r="G387" s="243">
        <v>0</v>
      </c>
      <c r="H387" s="243">
        <v>0</v>
      </c>
      <c r="I387" s="243">
        <v>0</v>
      </c>
      <c r="J387" s="243">
        <v>0</v>
      </c>
      <c r="K387" s="239">
        <v>0</v>
      </c>
      <c r="L387" s="239">
        <v>0</v>
      </c>
      <c r="M387" s="243">
        <v>0</v>
      </c>
      <c r="N387" s="243">
        <v>0</v>
      </c>
      <c r="O387" s="243">
        <v>0</v>
      </c>
      <c r="P387" s="243">
        <v>0</v>
      </c>
      <c r="Q387" s="239">
        <v>0</v>
      </c>
    </row>
    <row r="388" spans="2:17" ht="13.8" hidden="1" x14ac:dyDescent="0.25">
      <c r="B388" s="261" t="s">
        <v>535</v>
      </c>
      <c r="C388" s="261"/>
      <c r="D388" s="261"/>
      <c r="E388" s="261"/>
      <c r="F388" s="239">
        <v>0</v>
      </c>
      <c r="G388" s="243">
        <v>0</v>
      </c>
      <c r="H388" s="243">
        <v>0</v>
      </c>
      <c r="I388" s="243">
        <v>0</v>
      </c>
      <c r="J388" s="243">
        <v>0</v>
      </c>
      <c r="K388" s="239">
        <v>0</v>
      </c>
      <c r="L388" s="239">
        <v>0</v>
      </c>
      <c r="M388" s="243">
        <v>0</v>
      </c>
      <c r="N388" s="243">
        <v>0</v>
      </c>
      <c r="O388" s="243">
        <v>0</v>
      </c>
      <c r="P388" s="243">
        <v>0</v>
      </c>
      <c r="Q388" s="239">
        <v>0</v>
      </c>
    </row>
    <row r="389" spans="2:17" ht="13.8" hidden="1" x14ac:dyDescent="0.25">
      <c r="B389" s="261" t="s">
        <v>536</v>
      </c>
      <c r="C389" s="261"/>
      <c r="D389" s="261"/>
      <c r="E389" s="261"/>
      <c r="F389" s="239">
        <v>0</v>
      </c>
      <c r="G389" s="243">
        <v>0</v>
      </c>
      <c r="H389" s="243">
        <v>0</v>
      </c>
      <c r="I389" s="243">
        <v>0</v>
      </c>
      <c r="J389" s="243">
        <v>0</v>
      </c>
      <c r="K389" s="239">
        <v>0</v>
      </c>
      <c r="L389" s="239">
        <v>0</v>
      </c>
      <c r="M389" s="243">
        <v>0</v>
      </c>
      <c r="N389" s="243">
        <v>0</v>
      </c>
      <c r="O389" s="243">
        <v>0</v>
      </c>
      <c r="P389" s="243">
        <v>0</v>
      </c>
      <c r="Q389" s="239">
        <v>0</v>
      </c>
    </row>
    <row r="390" spans="2:17" ht="13.8" hidden="1" x14ac:dyDescent="0.25">
      <c r="B390" s="261" t="s">
        <v>537</v>
      </c>
      <c r="C390" s="261"/>
      <c r="D390" s="261"/>
      <c r="E390" s="261"/>
      <c r="F390" s="239">
        <v>0</v>
      </c>
      <c r="G390" s="243">
        <v>0</v>
      </c>
      <c r="H390" s="243">
        <v>0</v>
      </c>
      <c r="I390" s="243">
        <v>0</v>
      </c>
      <c r="J390" s="243">
        <v>0</v>
      </c>
      <c r="K390" s="239">
        <v>0</v>
      </c>
      <c r="L390" s="239">
        <v>0</v>
      </c>
      <c r="M390" s="243">
        <v>0</v>
      </c>
      <c r="N390" s="243">
        <v>0</v>
      </c>
      <c r="O390" s="243">
        <v>0</v>
      </c>
      <c r="P390" s="243">
        <v>0</v>
      </c>
      <c r="Q390" s="239">
        <v>0</v>
      </c>
    </row>
    <row r="391" spans="2:17" ht="13.8" hidden="1" x14ac:dyDescent="0.25">
      <c r="B391" s="261" t="s">
        <v>538</v>
      </c>
      <c r="C391" s="261"/>
      <c r="D391" s="261"/>
      <c r="E391" s="261"/>
      <c r="F391" s="239">
        <v>0</v>
      </c>
      <c r="G391" s="243">
        <v>0</v>
      </c>
      <c r="H391" s="243">
        <v>0</v>
      </c>
      <c r="I391" s="243">
        <v>0</v>
      </c>
      <c r="J391" s="243">
        <v>0</v>
      </c>
      <c r="K391" s="239">
        <v>0</v>
      </c>
      <c r="L391" s="239">
        <v>0</v>
      </c>
      <c r="M391" s="243">
        <v>0</v>
      </c>
      <c r="N391" s="243">
        <v>0</v>
      </c>
      <c r="O391" s="243">
        <v>0</v>
      </c>
      <c r="P391" s="243">
        <v>0</v>
      </c>
      <c r="Q391" s="239">
        <v>0</v>
      </c>
    </row>
    <row r="392" spans="2:17" ht="13.8" hidden="1" x14ac:dyDescent="0.25">
      <c r="B392" s="261" t="s">
        <v>539</v>
      </c>
      <c r="C392" s="261"/>
      <c r="D392" s="261"/>
      <c r="E392" s="261"/>
      <c r="F392" s="239">
        <v>0</v>
      </c>
      <c r="G392" s="243">
        <v>0</v>
      </c>
      <c r="H392" s="243">
        <v>0</v>
      </c>
      <c r="I392" s="243">
        <v>0</v>
      </c>
      <c r="J392" s="243">
        <v>0</v>
      </c>
      <c r="K392" s="239">
        <v>0</v>
      </c>
      <c r="L392" s="239">
        <v>0</v>
      </c>
      <c r="M392" s="243">
        <v>0</v>
      </c>
      <c r="N392" s="243">
        <v>0</v>
      </c>
      <c r="O392" s="243">
        <v>0</v>
      </c>
      <c r="P392" s="243">
        <v>0</v>
      </c>
      <c r="Q392" s="239">
        <v>0</v>
      </c>
    </row>
    <row r="393" spans="2:17" ht="13.8" hidden="1" x14ac:dyDescent="0.25">
      <c r="B393" s="261" t="s">
        <v>540</v>
      </c>
      <c r="C393" s="261"/>
      <c r="D393" s="261"/>
      <c r="E393" s="261"/>
      <c r="F393" s="239">
        <v>0</v>
      </c>
      <c r="G393" s="243">
        <v>0</v>
      </c>
      <c r="H393" s="243">
        <v>0</v>
      </c>
      <c r="I393" s="243">
        <v>0</v>
      </c>
      <c r="J393" s="243">
        <v>0</v>
      </c>
      <c r="K393" s="239">
        <v>0</v>
      </c>
      <c r="L393" s="239">
        <v>0</v>
      </c>
      <c r="M393" s="243">
        <v>0</v>
      </c>
      <c r="N393" s="243">
        <v>0</v>
      </c>
      <c r="O393" s="243">
        <v>0</v>
      </c>
      <c r="P393" s="243">
        <v>0</v>
      </c>
      <c r="Q393" s="239">
        <v>0</v>
      </c>
    </row>
    <row r="394" spans="2:17" ht="13.8" hidden="1" x14ac:dyDescent="0.25">
      <c r="B394" s="261" t="s">
        <v>541</v>
      </c>
      <c r="C394" s="261"/>
      <c r="D394" s="261"/>
      <c r="E394" s="261"/>
      <c r="F394" s="239">
        <v>0</v>
      </c>
      <c r="G394" s="243">
        <v>0</v>
      </c>
      <c r="H394" s="243">
        <v>0</v>
      </c>
      <c r="I394" s="243">
        <v>0</v>
      </c>
      <c r="J394" s="243">
        <v>0</v>
      </c>
      <c r="K394" s="239">
        <v>0</v>
      </c>
      <c r="L394" s="239">
        <v>0</v>
      </c>
      <c r="M394" s="243">
        <v>0</v>
      </c>
      <c r="N394" s="243">
        <v>0</v>
      </c>
      <c r="O394" s="243">
        <v>0</v>
      </c>
      <c r="P394" s="243">
        <v>0</v>
      </c>
      <c r="Q394" s="239">
        <v>0</v>
      </c>
    </row>
    <row r="395" spans="2:17" ht="13.8" hidden="1" x14ac:dyDescent="0.25">
      <c r="B395" s="261" t="s">
        <v>542</v>
      </c>
      <c r="C395" s="261"/>
      <c r="D395" s="261"/>
      <c r="E395" s="261"/>
      <c r="F395" s="239">
        <v>0</v>
      </c>
      <c r="G395" s="243">
        <v>0</v>
      </c>
      <c r="H395" s="243">
        <v>0</v>
      </c>
      <c r="I395" s="243">
        <v>0</v>
      </c>
      <c r="J395" s="243">
        <v>0</v>
      </c>
      <c r="K395" s="239">
        <v>0</v>
      </c>
      <c r="L395" s="239">
        <v>0</v>
      </c>
      <c r="M395" s="243">
        <v>0</v>
      </c>
      <c r="N395" s="243">
        <v>0</v>
      </c>
      <c r="O395" s="243">
        <v>0</v>
      </c>
      <c r="P395" s="243">
        <v>0</v>
      </c>
      <c r="Q395" s="239">
        <v>0</v>
      </c>
    </row>
    <row r="396" spans="2:17" ht="13.8" hidden="1" x14ac:dyDescent="0.25">
      <c r="B396" s="261" t="s">
        <v>543</v>
      </c>
      <c r="C396" s="261"/>
      <c r="D396" s="261"/>
      <c r="E396" s="261"/>
      <c r="F396" s="239">
        <v>0</v>
      </c>
      <c r="G396" s="243">
        <v>0</v>
      </c>
      <c r="H396" s="243">
        <v>0</v>
      </c>
      <c r="I396" s="243">
        <v>0</v>
      </c>
      <c r="J396" s="243">
        <v>0</v>
      </c>
      <c r="K396" s="239">
        <v>0</v>
      </c>
      <c r="L396" s="239">
        <v>0</v>
      </c>
      <c r="M396" s="243">
        <v>0</v>
      </c>
      <c r="N396" s="243">
        <v>0</v>
      </c>
      <c r="O396" s="243">
        <v>0</v>
      </c>
      <c r="P396" s="243">
        <v>0</v>
      </c>
      <c r="Q396" s="239">
        <v>0</v>
      </c>
    </row>
    <row r="397" spans="2:17" ht="13.8" hidden="1" x14ac:dyDescent="0.25">
      <c r="B397" s="261" t="s">
        <v>544</v>
      </c>
      <c r="C397" s="261"/>
      <c r="D397" s="261"/>
      <c r="E397" s="261"/>
      <c r="F397" s="239">
        <v>0</v>
      </c>
      <c r="G397" s="243">
        <v>0</v>
      </c>
      <c r="H397" s="243">
        <v>0</v>
      </c>
      <c r="I397" s="243">
        <v>0</v>
      </c>
      <c r="J397" s="243">
        <v>0</v>
      </c>
      <c r="K397" s="239">
        <v>0</v>
      </c>
      <c r="L397" s="239">
        <v>0</v>
      </c>
      <c r="M397" s="243">
        <v>0</v>
      </c>
      <c r="N397" s="243">
        <v>0</v>
      </c>
      <c r="O397" s="243">
        <v>0</v>
      </c>
      <c r="P397" s="243">
        <v>0</v>
      </c>
      <c r="Q397" s="239">
        <v>0</v>
      </c>
    </row>
    <row r="398" spans="2:17" ht="13.8" hidden="1" x14ac:dyDescent="0.25">
      <c r="B398" s="261" t="s">
        <v>545</v>
      </c>
      <c r="C398" s="261"/>
      <c r="D398" s="261"/>
      <c r="E398" s="261"/>
      <c r="F398" s="239">
        <v>0</v>
      </c>
      <c r="G398" s="243">
        <v>0</v>
      </c>
      <c r="H398" s="243">
        <v>0</v>
      </c>
      <c r="I398" s="243">
        <v>0</v>
      </c>
      <c r="J398" s="243">
        <v>0</v>
      </c>
      <c r="K398" s="239">
        <v>0</v>
      </c>
      <c r="L398" s="239">
        <v>0</v>
      </c>
      <c r="M398" s="243">
        <v>0</v>
      </c>
      <c r="N398" s="243">
        <v>0</v>
      </c>
      <c r="O398" s="243">
        <v>0</v>
      </c>
      <c r="P398" s="243">
        <v>0</v>
      </c>
      <c r="Q398" s="239">
        <v>0</v>
      </c>
    </row>
    <row r="399" spans="2:17" ht="13.8" hidden="1" x14ac:dyDescent="0.25">
      <c r="B399" s="261" t="s">
        <v>546</v>
      </c>
      <c r="C399" s="261"/>
      <c r="D399" s="261"/>
      <c r="E399" s="261"/>
      <c r="F399" s="239">
        <v>0</v>
      </c>
      <c r="G399" s="243">
        <v>0</v>
      </c>
      <c r="H399" s="243">
        <v>0</v>
      </c>
      <c r="I399" s="243">
        <v>0</v>
      </c>
      <c r="J399" s="243">
        <v>0</v>
      </c>
      <c r="K399" s="239">
        <v>0</v>
      </c>
      <c r="L399" s="239">
        <v>0</v>
      </c>
      <c r="M399" s="243">
        <v>0</v>
      </c>
      <c r="N399" s="243">
        <v>0</v>
      </c>
      <c r="O399" s="243">
        <v>0</v>
      </c>
      <c r="P399" s="243">
        <v>0</v>
      </c>
      <c r="Q399" s="239">
        <v>0</v>
      </c>
    </row>
    <row r="400" spans="2:17" ht="13.8" hidden="1" x14ac:dyDescent="0.25">
      <c r="B400" s="261" t="s">
        <v>547</v>
      </c>
      <c r="C400" s="261"/>
      <c r="D400" s="261"/>
      <c r="E400" s="261"/>
      <c r="F400" s="239">
        <v>0</v>
      </c>
      <c r="G400" s="243">
        <v>0</v>
      </c>
      <c r="H400" s="243">
        <v>0</v>
      </c>
      <c r="I400" s="243">
        <v>0</v>
      </c>
      <c r="J400" s="243">
        <v>0</v>
      </c>
      <c r="K400" s="239">
        <v>0</v>
      </c>
      <c r="L400" s="239">
        <v>0</v>
      </c>
      <c r="M400" s="243">
        <v>0</v>
      </c>
      <c r="N400" s="243">
        <v>0</v>
      </c>
      <c r="O400" s="243">
        <v>0</v>
      </c>
      <c r="P400" s="243">
        <v>0</v>
      </c>
      <c r="Q400" s="239">
        <v>0</v>
      </c>
    </row>
    <row r="401" spans="2:17" ht="13.8" hidden="1" x14ac:dyDescent="0.25">
      <c r="B401" s="261" t="s">
        <v>548</v>
      </c>
      <c r="C401" s="261"/>
      <c r="D401" s="261"/>
      <c r="E401" s="261"/>
      <c r="F401" s="239">
        <v>0</v>
      </c>
      <c r="G401" s="243">
        <v>0</v>
      </c>
      <c r="H401" s="243">
        <v>0</v>
      </c>
      <c r="I401" s="243">
        <v>0</v>
      </c>
      <c r="J401" s="243">
        <v>0</v>
      </c>
      <c r="K401" s="239">
        <v>0</v>
      </c>
      <c r="L401" s="239">
        <v>0</v>
      </c>
      <c r="M401" s="243">
        <v>0</v>
      </c>
      <c r="N401" s="243">
        <v>0</v>
      </c>
      <c r="O401" s="243">
        <v>0</v>
      </c>
      <c r="P401" s="243">
        <v>0</v>
      </c>
      <c r="Q401" s="239">
        <v>0</v>
      </c>
    </row>
    <row r="402" spans="2:17" ht="13.8" hidden="1" x14ac:dyDescent="0.25">
      <c r="B402" s="261" t="s">
        <v>549</v>
      </c>
      <c r="C402" s="261"/>
      <c r="D402" s="261"/>
      <c r="E402" s="261"/>
      <c r="F402" s="239">
        <v>0</v>
      </c>
      <c r="G402" s="243">
        <v>0</v>
      </c>
      <c r="H402" s="243">
        <v>0</v>
      </c>
      <c r="I402" s="243">
        <v>0</v>
      </c>
      <c r="J402" s="243">
        <v>0</v>
      </c>
      <c r="K402" s="239">
        <v>0</v>
      </c>
      <c r="L402" s="239">
        <v>0</v>
      </c>
      <c r="M402" s="243">
        <v>0</v>
      </c>
      <c r="N402" s="243">
        <v>0</v>
      </c>
      <c r="O402" s="243">
        <v>0</v>
      </c>
      <c r="P402" s="243">
        <v>0</v>
      </c>
      <c r="Q402" s="239">
        <v>0</v>
      </c>
    </row>
    <row r="403" spans="2:17" ht="13.8" hidden="1" x14ac:dyDescent="0.25">
      <c r="B403" s="261" t="s">
        <v>551</v>
      </c>
      <c r="C403" s="261"/>
      <c r="D403" s="261"/>
      <c r="E403" s="261"/>
      <c r="F403" s="239">
        <v>0</v>
      </c>
      <c r="G403" s="243">
        <v>0</v>
      </c>
      <c r="H403" s="243">
        <v>0</v>
      </c>
      <c r="I403" s="243">
        <v>0</v>
      </c>
      <c r="J403" s="243">
        <v>0</v>
      </c>
      <c r="K403" s="239">
        <v>0</v>
      </c>
      <c r="L403" s="239">
        <v>0</v>
      </c>
      <c r="M403" s="243">
        <v>0</v>
      </c>
      <c r="N403" s="243">
        <v>0</v>
      </c>
      <c r="O403" s="243">
        <v>0</v>
      </c>
      <c r="P403" s="243">
        <v>0</v>
      </c>
      <c r="Q403" s="239">
        <v>0</v>
      </c>
    </row>
    <row r="404" spans="2:17" ht="13.8" hidden="1" x14ac:dyDescent="0.25">
      <c r="B404" s="261" t="s">
        <v>552</v>
      </c>
      <c r="C404" s="261"/>
      <c r="D404" s="261"/>
      <c r="E404" s="261"/>
      <c r="F404" s="239">
        <v>0</v>
      </c>
      <c r="G404" s="243">
        <v>0</v>
      </c>
      <c r="H404" s="243">
        <v>0</v>
      </c>
      <c r="I404" s="243">
        <v>0</v>
      </c>
      <c r="J404" s="243">
        <v>0</v>
      </c>
      <c r="K404" s="239">
        <v>0</v>
      </c>
      <c r="L404" s="239">
        <v>0</v>
      </c>
      <c r="M404" s="243">
        <v>0</v>
      </c>
      <c r="N404" s="243">
        <v>0</v>
      </c>
      <c r="O404" s="243">
        <v>0</v>
      </c>
      <c r="P404" s="243">
        <v>0</v>
      </c>
      <c r="Q404" s="239">
        <v>0</v>
      </c>
    </row>
    <row r="405" spans="2:17" ht="13.8" hidden="1" x14ac:dyDescent="0.25">
      <c r="B405" s="261" t="s">
        <v>553</v>
      </c>
      <c r="C405" s="261"/>
      <c r="D405" s="261"/>
      <c r="E405" s="261"/>
      <c r="F405" s="239">
        <v>0</v>
      </c>
      <c r="G405" s="243">
        <v>0</v>
      </c>
      <c r="H405" s="243">
        <v>0</v>
      </c>
      <c r="I405" s="243">
        <v>0</v>
      </c>
      <c r="J405" s="243">
        <v>0</v>
      </c>
      <c r="K405" s="239">
        <v>0</v>
      </c>
      <c r="L405" s="239">
        <v>0</v>
      </c>
      <c r="M405" s="243">
        <v>0</v>
      </c>
      <c r="N405" s="243">
        <v>0</v>
      </c>
      <c r="O405" s="243">
        <v>0</v>
      </c>
      <c r="P405" s="243">
        <v>0</v>
      </c>
      <c r="Q405" s="239">
        <v>0</v>
      </c>
    </row>
    <row r="406" spans="2:17" ht="13.8" hidden="1" x14ac:dyDescent="0.25">
      <c r="B406" s="261"/>
      <c r="C406" s="261"/>
      <c r="D406" s="261"/>
      <c r="E406" s="261"/>
      <c r="F406" s="239">
        <v>0</v>
      </c>
      <c r="G406" s="243">
        <v>0</v>
      </c>
      <c r="H406" s="243">
        <v>0</v>
      </c>
      <c r="I406" s="243">
        <v>0</v>
      </c>
      <c r="J406" s="243">
        <v>0</v>
      </c>
      <c r="K406" s="239">
        <v>0</v>
      </c>
      <c r="L406" s="239">
        <v>0</v>
      </c>
      <c r="M406" s="243">
        <v>0</v>
      </c>
      <c r="N406" s="243">
        <v>0</v>
      </c>
      <c r="O406" s="243">
        <v>0</v>
      </c>
      <c r="P406" s="243">
        <v>0</v>
      </c>
      <c r="Q406" s="239">
        <v>0</v>
      </c>
    </row>
    <row r="407" spans="2:17" ht="41.4" hidden="1" x14ac:dyDescent="0.25">
      <c r="B407" s="43">
        <v>3719700</v>
      </c>
      <c r="C407" s="43">
        <v>9700</v>
      </c>
      <c r="D407" s="256"/>
      <c r="E407" s="43" t="s">
        <v>199</v>
      </c>
      <c r="F407" s="239">
        <v>15225952</v>
      </c>
      <c r="G407" s="244">
        <v>15225952</v>
      </c>
      <c r="H407" s="244">
        <v>0</v>
      </c>
      <c r="I407" s="244">
        <v>0</v>
      </c>
      <c r="J407" s="244">
        <v>0</v>
      </c>
      <c r="K407" s="239">
        <v>0</v>
      </c>
      <c r="L407" s="244">
        <v>0</v>
      </c>
      <c r="M407" s="244">
        <v>0</v>
      </c>
      <c r="N407" s="244">
        <v>0</v>
      </c>
      <c r="O407" s="244">
        <v>0</v>
      </c>
      <c r="P407" s="244">
        <v>0</v>
      </c>
      <c r="Q407" s="239">
        <v>15225952</v>
      </c>
    </row>
    <row r="408" spans="2:17" ht="27.6" hidden="1" x14ac:dyDescent="0.25">
      <c r="B408" s="45">
        <v>3719700</v>
      </c>
      <c r="C408" s="45">
        <v>9720</v>
      </c>
      <c r="D408" s="45" t="s">
        <v>296</v>
      </c>
      <c r="E408" s="45" t="s">
        <v>200</v>
      </c>
      <c r="F408" s="239">
        <v>0</v>
      </c>
      <c r="G408" s="243">
        <v>0</v>
      </c>
      <c r="H408" s="243">
        <v>0</v>
      </c>
      <c r="I408" s="243">
        <v>0</v>
      </c>
      <c r="J408" s="243">
        <v>0</v>
      </c>
      <c r="K408" s="239">
        <v>0</v>
      </c>
      <c r="L408" s="239">
        <v>0</v>
      </c>
      <c r="M408" s="243">
        <v>0</v>
      </c>
      <c r="N408" s="243">
        <v>0</v>
      </c>
      <c r="O408" s="243">
        <v>0</v>
      </c>
      <c r="P408" s="243">
        <v>0</v>
      </c>
      <c r="Q408" s="239">
        <v>0</v>
      </c>
    </row>
    <row r="409" spans="2:17" ht="27.6" hidden="1" x14ac:dyDescent="0.25">
      <c r="B409" s="45">
        <v>3719700</v>
      </c>
      <c r="C409" s="45">
        <v>9730</v>
      </c>
      <c r="D409" s="45" t="s">
        <v>296</v>
      </c>
      <c r="E409" s="45" t="s">
        <v>201</v>
      </c>
      <c r="F409" s="239">
        <v>0</v>
      </c>
      <c r="G409" s="243">
        <v>0</v>
      </c>
      <c r="H409" s="243">
        <v>0</v>
      </c>
      <c r="I409" s="243">
        <v>0</v>
      </c>
      <c r="J409" s="243">
        <v>0</v>
      </c>
      <c r="K409" s="239">
        <v>0</v>
      </c>
      <c r="L409" s="239">
        <v>0</v>
      </c>
      <c r="M409" s="243">
        <v>0</v>
      </c>
      <c r="N409" s="243">
        <v>0</v>
      </c>
      <c r="O409" s="243">
        <v>0</v>
      </c>
      <c r="P409" s="243">
        <v>0</v>
      </c>
      <c r="Q409" s="239">
        <v>0</v>
      </c>
    </row>
    <row r="410" spans="2:17" ht="27.6" hidden="1" x14ac:dyDescent="0.25">
      <c r="B410" s="45">
        <v>3719700</v>
      </c>
      <c r="C410" s="45">
        <v>9740</v>
      </c>
      <c r="D410" s="45" t="s">
        <v>296</v>
      </c>
      <c r="E410" s="45" t="s">
        <v>202</v>
      </c>
      <c r="F410" s="239">
        <v>0</v>
      </c>
      <c r="G410" s="243">
        <v>0</v>
      </c>
      <c r="H410" s="243">
        <v>0</v>
      </c>
      <c r="I410" s="243">
        <v>0</v>
      </c>
      <c r="J410" s="243">
        <v>0</v>
      </c>
      <c r="K410" s="239">
        <v>0</v>
      </c>
      <c r="L410" s="239">
        <v>0</v>
      </c>
      <c r="M410" s="243">
        <v>0</v>
      </c>
      <c r="N410" s="243">
        <v>0</v>
      </c>
      <c r="O410" s="243">
        <v>0</v>
      </c>
      <c r="P410" s="243">
        <v>0</v>
      </c>
      <c r="Q410" s="239">
        <v>0</v>
      </c>
    </row>
    <row r="411" spans="2:17" ht="27.6" hidden="1" x14ac:dyDescent="0.25">
      <c r="B411" s="45">
        <v>3719700</v>
      </c>
      <c r="C411" s="45">
        <v>9750</v>
      </c>
      <c r="D411" s="45" t="s">
        <v>296</v>
      </c>
      <c r="E411" s="45" t="s">
        <v>203</v>
      </c>
      <c r="F411" s="239">
        <v>0</v>
      </c>
      <c r="G411" s="243">
        <v>0</v>
      </c>
      <c r="H411" s="243">
        <v>0</v>
      </c>
      <c r="I411" s="243">
        <v>0</v>
      </c>
      <c r="J411" s="243">
        <v>0</v>
      </c>
      <c r="K411" s="239">
        <v>0</v>
      </c>
      <c r="L411" s="239">
        <v>0</v>
      </c>
      <c r="M411" s="243">
        <v>0</v>
      </c>
      <c r="N411" s="243">
        <v>0</v>
      </c>
      <c r="O411" s="243">
        <v>0</v>
      </c>
      <c r="P411" s="243">
        <v>0</v>
      </c>
      <c r="Q411" s="239">
        <v>0</v>
      </c>
    </row>
    <row r="412" spans="2:17" ht="27.6" hidden="1" x14ac:dyDescent="0.25">
      <c r="B412" s="45">
        <v>3719700</v>
      </c>
      <c r="C412" s="45">
        <v>9760</v>
      </c>
      <c r="D412" s="45" t="s">
        <v>296</v>
      </c>
      <c r="E412" s="45" t="s">
        <v>204</v>
      </c>
      <c r="F412" s="239">
        <v>0</v>
      </c>
      <c r="G412" s="243">
        <v>0</v>
      </c>
      <c r="H412" s="243">
        <v>0</v>
      </c>
      <c r="I412" s="243">
        <v>0</v>
      </c>
      <c r="J412" s="243">
        <v>0</v>
      </c>
      <c r="K412" s="239">
        <v>0</v>
      </c>
      <c r="L412" s="239">
        <v>0</v>
      </c>
      <c r="M412" s="243">
        <v>0</v>
      </c>
      <c r="N412" s="243">
        <v>0</v>
      </c>
      <c r="O412" s="243">
        <v>0</v>
      </c>
      <c r="P412" s="243">
        <v>0</v>
      </c>
      <c r="Q412" s="239">
        <v>0</v>
      </c>
    </row>
    <row r="413" spans="2:17" ht="13.8" hidden="1" x14ac:dyDescent="0.25">
      <c r="B413" s="45">
        <v>3719770</v>
      </c>
      <c r="C413" s="45">
        <v>9770</v>
      </c>
      <c r="D413" s="45" t="s">
        <v>296</v>
      </c>
      <c r="E413" s="82" t="s">
        <v>205</v>
      </c>
      <c r="F413" s="239">
        <v>15225952</v>
      </c>
      <c r="G413" s="243">
        <v>15225952</v>
      </c>
      <c r="H413" s="243">
        <v>0</v>
      </c>
      <c r="I413" s="243">
        <v>0</v>
      </c>
      <c r="J413" s="243">
        <v>0</v>
      </c>
      <c r="K413" s="239">
        <v>0</v>
      </c>
      <c r="L413" s="243">
        <v>0</v>
      </c>
      <c r="M413" s="243">
        <v>0</v>
      </c>
      <c r="N413" s="243">
        <v>0</v>
      </c>
      <c r="O413" s="243">
        <v>0</v>
      </c>
      <c r="P413" s="243">
        <v>0</v>
      </c>
      <c r="Q413" s="239">
        <v>15225952</v>
      </c>
    </row>
    <row r="414" spans="2:17" ht="13.8" hidden="1" x14ac:dyDescent="0.25">
      <c r="B414" s="261" t="s">
        <v>660</v>
      </c>
      <c r="C414" s="261"/>
      <c r="D414" s="261"/>
      <c r="E414" s="261"/>
      <c r="F414" s="239">
        <v>0</v>
      </c>
      <c r="G414" s="243">
        <v>0</v>
      </c>
      <c r="H414" s="243">
        <v>0</v>
      </c>
      <c r="I414" s="243">
        <v>0</v>
      </c>
      <c r="J414" s="243">
        <v>0</v>
      </c>
      <c r="K414" s="239">
        <v>0</v>
      </c>
      <c r="L414" s="239">
        <v>0</v>
      </c>
      <c r="M414" s="243">
        <v>0</v>
      </c>
      <c r="N414" s="243">
        <v>0</v>
      </c>
      <c r="O414" s="243">
        <v>0</v>
      </c>
      <c r="P414" s="243">
        <v>0</v>
      </c>
      <c r="Q414" s="239">
        <v>0</v>
      </c>
    </row>
    <row r="415" spans="2:17" ht="13.8" hidden="1" x14ac:dyDescent="0.25">
      <c r="B415" s="261" t="s">
        <v>653</v>
      </c>
      <c r="C415" s="261"/>
      <c r="D415" s="261"/>
      <c r="E415" s="261"/>
      <c r="F415" s="239">
        <v>3000000</v>
      </c>
      <c r="G415" s="243">
        <v>3000000</v>
      </c>
      <c r="H415" s="243">
        <v>0</v>
      </c>
      <c r="I415" s="243">
        <v>0</v>
      </c>
      <c r="J415" s="243">
        <v>0</v>
      </c>
      <c r="K415" s="239">
        <v>0</v>
      </c>
      <c r="L415" s="239">
        <v>0</v>
      </c>
      <c r="M415" s="243">
        <v>0</v>
      </c>
      <c r="N415" s="243">
        <v>0</v>
      </c>
      <c r="O415" s="243">
        <v>0</v>
      </c>
      <c r="P415" s="243">
        <v>0</v>
      </c>
      <c r="Q415" s="239">
        <v>3000000</v>
      </c>
    </row>
    <row r="416" spans="2:17" ht="55.2" hidden="1" x14ac:dyDescent="0.25">
      <c r="B416" s="43">
        <v>3719810</v>
      </c>
      <c r="C416" s="43">
        <v>9810</v>
      </c>
      <c r="D416" s="256" t="s">
        <v>296</v>
      </c>
      <c r="E416" s="81" t="s">
        <v>116</v>
      </c>
      <c r="F416" s="239">
        <v>55484800</v>
      </c>
      <c r="G416" s="244">
        <v>55484800</v>
      </c>
      <c r="H416" s="244">
        <v>0</v>
      </c>
      <c r="I416" s="244">
        <v>0</v>
      </c>
      <c r="J416" s="244">
        <v>0</v>
      </c>
      <c r="K416" s="239">
        <v>0</v>
      </c>
      <c r="L416" s="244">
        <v>0</v>
      </c>
      <c r="M416" s="244">
        <v>0</v>
      </c>
      <c r="N416" s="244">
        <v>0</v>
      </c>
      <c r="O416" s="244">
        <v>0</v>
      </c>
      <c r="P416" s="244">
        <v>0</v>
      </c>
      <c r="Q416" s="239">
        <v>55484800</v>
      </c>
    </row>
    <row r="417" spans="2:17" ht="13.8" hidden="1" x14ac:dyDescent="0.25">
      <c r="B417" s="272" t="s">
        <v>117</v>
      </c>
      <c r="C417" s="272"/>
      <c r="D417" s="272"/>
      <c r="E417" s="272"/>
      <c r="F417" s="239">
        <v>12013800</v>
      </c>
      <c r="G417" s="243">
        <v>12013800</v>
      </c>
      <c r="H417" s="243">
        <v>0</v>
      </c>
      <c r="I417" s="243">
        <v>0</v>
      </c>
      <c r="J417" s="243">
        <v>0</v>
      </c>
      <c r="K417" s="239">
        <v>0</v>
      </c>
      <c r="L417" s="239">
        <v>0</v>
      </c>
      <c r="M417" s="243">
        <v>0</v>
      </c>
      <c r="N417" s="243">
        <v>0</v>
      </c>
      <c r="O417" s="243">
        <v>0</v>
      </c>
      <c r="P417" s="243">
        <v>0</v>
      </c>
      <c r="Q417" s="239">
        <v>12013800</v>
      </c>
    </row>
    <row r="418" spans="2:17" ht="13.8" hidden="1" x14ac:dyDescent="0.25">
      <c r="B418" s="272" t="s">
        <v>118</v>
      </c>
      <c r="C418" s="272"/>
      <c r="D418" s="272"/>
      <c r="E418" s="272"/>
      <c r="F418" s="239">
        <v>2796400</v>
      </c>
      <c r="G418" s="243">
        <v>2796400</v>
      </c>
      <c r="H418" s="243">
        <v>0</v>
      </c>
      <c r="I418" s="243">
        <v>0</v>
      </c>
      <c r="J418" s="243">
        <v>0</v>
      </c>
      <c r="K418" s="239">
        <v>0</v>
      </c>
      <c r="L418" s="239">
        <v>0</v>
      </c>
      <c r="M418" s="243">
        <v>0</v>
      </c>
      <c r="N418" s="243">
        <v>0</v>
      </c>
      <c r="O418" s="243">
        <v>0</v>
      </c>
      <c r="P418" s="243">
        <v>0</v>
      </c>
      <c r="Q418" s="239">
        <v>2796400</v>
      </c>
    </row>
    <row r="419" spans="2:17" ht="13.8" hidden="1" x14ac:dyDescent="0.25">
      <c r="B419" s="272" t="s">
        <v>119</v>
      </c>
      <c r="C419" s="272"/>
      <c r="D419" s="272"/>
      <c r="E419" s="272"/>
      <c r="F419" s="239">
        <v>5389400</v>
      </c>
      <c r="G419" s="243">
        <v>5389400</v>
      </c>
      <c r="H419" s="243">
        <v>0</v>
      </c>
      <c r="I419" s="243">
        <v>0</v>
      </c>
      <c r="J419" s="243">
        <v>0</v>
      </c>
      <c r="K419" s="239">
        <v>0</v>
      </c>
      <c r="L419" s="239">
        <v>0</v>
      </c>
      <c r="M419" s="243">
        <v>0</v>
      </c>
      <c r="N419" s="243">
        <v>0</v>
      </c>
      <c r="O419" s="243">
        <v>0</v>
      </c>
      <c r="P419" s="243">
        <v>0</v>
      </c>
      <c r="Q419" s="239">
        <v>5389400</v>
      </c>
    </row>
    <row r="420" spans="2:17" ht="13.8" hidden="1" x14ac:dyDescent="0.25">
      <c r="B420" s="272" t="s">
        <v>120</v>
      </c>
      <c r="C420" s="272"/>
      <c r="D420" s="272"/>
      <c r="E420" s="272"/>
      <c r="F420" s="239">
        <v>4533800</v>
      </c>
      <c r="G420" s="243">
        <v>4533800</v>
      </c>
      <c r="H420" s="243">
        <v>0</v>
      </c>
      <c r="I420" s="243">
        <v>0</v>
      </c>
      <c r="J420" s="243">
        <v>0</v>
      </c>
      <c r="K420" s="239">
        <v>0</v>
      </c>
      <c r="L420" s="239">
        <v>0</v>
      </c>
      <c r="M420" s="243">
        <v>0</v>
      </c>
      <c r="N420" s="243">
        <v>0</v>
      </c>
      <c r="O420" s="243">
        <v>0</v>
      </c>
      <c r="P420" s="243">
        <v>0</v>
      </c>
      <c r="Q420" s="239">
        <v>4533800</v>
      </c>
    </row>
    <row r="421" spans="2:17" ht="13.8" hidden="1" x14ac:dyDescent="0.25">
      <c r="B421" s="272" t="s">
        <v>121</v>
      </c>
      <c r="C421" s="272"/>
      <c r="D421" s="272"/>
      <c r="E421" s="272"/>
      <c r="F421" s="239">
        <v>3820900</v>
      </c>
      <c r="G421" s="243">
        <v>3820900</v>
      </c>
      <c r="H421" s="243">
        <v>0</v>
      </c>
      <c r="I421" s="243">
        <v>0</v>
      </c>
      <c r="J421" s="243">
        <v>0</v>
      </c>
      <c r="K421" s="239">
        <v>0</v>
      </c>
      <c r="L421" s="239">
        <v>0</v>
      </c>
      <c r="M421" s="243">
        <v>0</v>
      </c>
      <c r="N421" s="243">
        <v>0</v>
      </c>
      <c r="O421" s="243">
        <v>0</v>
      </c>
      <c r="P421" s="243">
        <v>0</v>
      </c>
      <c r="Q421" s="239">
        <v>3820900</v>
      </c>
    </row>
    <row r="422" spans="2:17" ht="13.8" hidden="1" x14ac:dyDescent="0.25">
      <c r="B422" s="272" t="s">
        <v>661</v>
      </c>
      <c r="C422" s="272"/>
      <c r="D422" s="272"/>
      <c r="E422" s="272"/>
      <c r="F422" s="239">
        <v>2494400</v>
      </c>
      <c r="G422" s="243">
        <v>2494400</v>
      </c>
      <c r="H422" s="243">
        <v>0</v>
      </c>
      <c r="I422" s="243">
        <v>0</v>
      </c>
      <c r="J422" s="243">
        <v>0</v>
      </c>
      <c r="K422" s="239">
        <v>0</v>
      </c>
      <c r="L422" s="239">
        <v>0</v>
      </c>
      <c r="M422" s="243">
        <v>0</v>
      </c>
      <c r="N422" s="243">
        <v>0</v>
      </c>
      <c r="O422" s="243">
        <v>0</v>
      </c>
      <c r="P422" s="243">
        <v>0</v>
      </c>
      <c r="Q422" s="239">
        <v>2494400</v>
      </c>
    </row>
    <row r="423" spans="2:17" ht="13.8" hidden="1" x14ac:dyDescent="0.25">
      <c r="B423" s="272" t="s">
        <v>123</v>
      </c>
      <c r="C423" s="272"/>
      <c r="D423" s="272"/>
      <c r="E423" s="272"/>
      <c r="F423" s="239">
        <v>857600</v>
      </c>
      <c r="G423" s="243">
        <v>857600</v>
      </c>
      <c r="H423" s="243">
        <v>0</v>
      </c>
      <c r="I423" s="243">
        <v>0</v>
      </c>
      <c r="J423" s="243">
        <v>0</v>
      </c>
      <c r="K423" s="239">
        <v>0</v>
      </c>
      <c r="L423" s="239">
        <v>0</v>
      </c>
      <c r="M423" s="243">
        <v>0</v>
      </c>
      <c r="N423" s="243">
        <v>0</v>
      </c>
      <c r="O423" s="243">
        <v>0</v>
      </c>
      <c r="P423" s="243">
        <v>0</v>
      </c>
      <c r="Q423" s="239">
        <v>857600</v>
      </c>
    </row>
    <row r="424" spans="2:17" ht="13.8" hidden="1" x14ac:dyDescent="0.25">
      <c r="B424" s="272" t="s">
        <v>124</v>
      </c>
      <c r="C424" s="272"/>
      <c r="D424" s="272"/>
      <c r="E424" s="272"/>
      <c r="F424" s="239">
        <v>925400</v>
      </c>
      <c r="G424" s="243">
        <v>925400</v>
      </c>
      <c r="H424" s="243">
        <v>0</v>
      </c>
      <c r="I424" s="243">
        <v>0</v>
      </c>
      <c r="J424" s="243">
        <v>0</v>
      </c>
      <c r="K424" s="239">
        <v>0</v>
      </c>
      <c r="L424" s="239">
        <v>0</v>
      </c>
      <c r="M424" s="243">
        <v>0</v>
      </c>
      <c r="N424" s="243">
        <v>0</v>
      </c>
      <c r="O424" s="243">
        <v>0</v>
      </c>
      <c r="P424" s="243">
        <v>0</v>
      </c>
      <c r="Q424" s="239">
        <v>925400</v>
      </c>
    </row>
    <row r="425" spans="2:17" ht="13.8" hidden="1" x14ac:dyDescent="0.25">
      <c r="B425" s="272" t="s">
        <v>125</v>
      </c>
      <c r="C425" s="272"/>
      <c r="D425" s="272"/>
      <c r="E425" s="272"/>
      <c r="F425" s="239">
        <v>2584400</v>
      </c>
      <c r="G425" s="243">
        <v>2584400</v>
      </c>
      <c r="H425" s="243">
        <v>0</v>
      </c>
      <c r="I425" s="243">
        <v>0</v>
      </c>
      <c r="J425" s="243">
        <v>0</v>
      </c>
      <c r="K425" s="239">
        <v>0</v>
      </c>
      <c r="L425" s="239">
        <v>0</v>
      </c>
      <c r="M425" s="243">
        <v>0</v>
      </c>
      <c r="N425" s="243">
        <v>0</v>
      </c>
      <c r="O425" s="243">
        <v>0</v>
      </c>
      <c r="P425" s="243">
        <v>0</v>
      </c>
      <c r="Q425" s="239">
        <v>2584400</v>
      </c>
    </row>
    <row r="426" spans="2:17" ht="13.8" hidden="1" x14ac:dyDescent="0.25">
      <c r="B426" s="272" t="s">
        <v>126</v>
      </c>
      <c r="C426" s="272"/>
      <c r="D426" s="272"/>
      <c r="E426" s="272"/>
      <c r="F426" s="239">
        <v>2024000</v>
      </c>
      <c r="G426" s="243">
        <v>2024000</v>
      </c>
      <c r="H426" s="243">
        <v>0</v>
      </c>
      <c r="I426" s="243">
        <v>0</v>
      </c>
      <c r="J426" s="243">
        <v>0</v>
      </c>
      <c r="K426" s="239">
        <v>0</v>
      </c>
      <c r="L426" s="239">
        <v>0</v>
      </c>
      <c r="M426" s="243">
        <v>0</v>
      </c>
      <c r="N426" s="243">
        <v>0</v>
      </c>
      <c r="O426" s="243">
        <v>0</v>
      </c>
      <c r="P426" s="243">
        <v>0</v>
      </c>
      <c r="Q426" s="239">
        <v>2024000</v>
      </c>
    </row>
    <row r="427" spans="2:17" ht="13.8" hidden="1" x14ac:dyDescent="0.25">
      <c r="B427" s="272" t="s">
        <v>127</v>
      </c>
      <c r="C427" s="272"/>
      <c r="D427" s="272"/>
      <c r="E427" s="272"/>
      <c r="F427" s="239">
        <v>6941000</v>
      </c>
      <c r="G427" s="243">
        <v>6941000</v>
      </c>
      <c r="H427" s="243">
        <v>0</v>
      </c>
      <c r="I427" s="243">
        <v>0</v>
      </c>
      <c r="J427" s="243">
        <v>0</v>
      </c>
      <c r="K427" s="239">
        <v>0</v>
      </c>
      <c r="L427" s="239">
        <v>0</v>
      </c>
      <c r="M427" s="243">
        <v>0</v>
      </c>
      <c r="N427" s="243">
        <v>0</v>
      </c>
      <c r="O427" s="243">
        <v>0</v>
      </c>
      <c r="P427" s="243">
        <v>0</v>
      </c>
      <c r="Q427" s="239">
        <v>6941000</v>
      </c>
    </row>
    <row r="428" spans="2:17" ht="13.8" hidden="1" x14ac:dyDescent="0.25">
      <c r="B428" s="272" t="s">
        <v>128</v>
      </c>
      <c r="C428" s="272"/>
      <c r="D428" s="272"/>
      <c r="E428" s="272"/>
      <c r="F428" s="239">
        <v>1811100</v>
      </c>
      <c r="G428" s="243">
        <v>1811100</v>
      </c>
      <c r="H428" s="243">
        <v>0</v>
      </c>
      <c r="I428" s="243">
        <v>0</v>
      </c>
      <c r="J428" s="243">
        <v>0</v>
      </c>
      <c r="K428" s="239">
        <v>0</v>
      </c>
      <c r="L428" s="239">
        <v>0</v>
      </c>
      <c r="M428" s="243">
        <v>0</v>
      </c>
      <c r="N428" s="243">
        <v>0</v>
      </c>
      <c r="O428" s="243">
        <v>0</v>
      </c>
      <c r="P428" s="243">
        <v>0</v>
      </c>
      <c r="Q428" s="239">
        <v>1811100</v>
      </c>
    </row>
    <row r="429" spans="2:17" ht="13.8" hidden="1" x14ac:dyDescent="0.25">
      <c r="B429" s="272" t="s">
        <v>129</v>
      </c>
      <c r="C429" s="272"/>
      <c r="D429" s="272"/>
      <c r="E429" s="272"/>
      <c r="F429" s="239">
        <v>1647400</v>
      </c>
      <c r="G429" s="243">
        <v>1647400</v>
      </c>
      <c r="H429" s="243">
        <v>0</v>
      </c>
      <c r="I429" s="243">
        <v>0</v>
      </c>
      <c r="J429" s="243">
        <v>0</v>
      </c>
      <c r="K429" s="239">
        <v>0</v>
      </c>
      <c r="L429" s="239">
        <v>0</v>
      </c>
      <c r="M429" s="243">
        <v>0</v>
      </c>
      <c r="N429" s="243">
        <v>0</v>
      </c>
      <c r="O429" s="243">
        <v>0</v>
      </c>
      <c r="P429" s="243">
        <v>0</v>
      </c>
      <c r="Q429" s="239">
        <v>1647400</v>
      </c>
    </row>
    <row r="430" spans="2:17" ht="13.8" hidden="1" x14ac:dyDescent="0.25">
      <c r="B430" s="272" t="s">
        <v>130</v>
      </c>
      <c r="C430" s="272"/>
      <c r="D430" s="272"/>
      <c r="E430" s="272"/>
      <c r="F430" s="239">
        <v>1933200</v>
      </c>
      <c r="G430" s="243">
        <v>1933200</v>
      </c>
      <c r="H430" s="243">
        <v>0</v>
      </c>
      <c r="I430" s="243">
        <v>0</v>
      </c>
      <c r="J430" s="243">
        <v>0</v>
      </c>
      <c r="K430" s="239">
        <v>0</v>
      </c>
      <c r="L430" s="239">
        <v>0</v>
      </c>
      <c r="M430" s="243">
        <v>0</v>
      </c>
      <c r="N430" s="243">
        <v>0</v>
      </c>
      <c r="O430" s="243">
        <v>0</v>
      </c>
      <c r="P430" s="243">
        <v>0</v>
      </c>
      <c r="Q430" s="239">
        <v>1933200</v>
      </c>
    </row>
    <row r="431" spans="2:17" ht="13.8" hidden="1" x14ac:dyDescent="0.25">
      <c r="B431" s="272" t="s">
        <v>131</v>
      </c>
      <c r="C431" s="272"/>
      <c r="D431" s="272"/>
      <c r="E431" s="272"/>
      <c r="F431" s="239">
        <v>4004900</v>
      </c>
      <c r="G431" s="243">
        <v>4004900</v>
      </c>
      <c r="H431" s="243">
        <v>0</v>
      </c>
      <c r="I431" s="243">
        <v>0</v>
      </c>
      <c r="J431" s="243">
        <v>0</v>
      </c>
      <c r="K431" s="239">
        <v>0</v>
      </c>
      <c r="L431" s="239">
        <v>0</v>
      </c>
      <c r="M431" s="243">
        <v>0</v>
      </c>
      <c r="N431" s="243">
        <v>0</v>
      </c>
      <c r="O431" s="243">
        <v>0</v>
      </c>
      <c r="P431" s="243">
        <v>0</v>
      </c>
      <c r="Q431" s="239">
        <v>4004900</v>
      </c>
    </row>
    <row r="432" spans="2:17" ht="13.8" hidden="1" x14ac:dyDescent="0.25">
      <c r="B432" s="272" t="s">
        <v>264</v>
      </c>
      <c r="C432" s="272"/>
      <c r="D432" s="272"/>
      <c r="E432" s="272"/>
      <c r="F432" s="239">
        <v>1707100</v>
      </c>
      <c r="G432" s="243">
        <v>1707100</v>
      </c>
      <c r="H432" s="243">
        <v>0</v>
      </c>
      <c r="I432" s="243">
        <v>0</v>
      </c>
      <c r="J432" s="243">
        <v>0</v>
      </c>
      <c r="K432" s="239">
        <v>0</v>
      </c>
      <c r="L432" s="239">
        <v>0</v>
      </c>
      <c r="M432" s="243">
        <v>0</v>
      </c>
      <c r="N432" s="243">
        <v>0</v>
      </c>
      <c r="O432" s="243">
        <v>0</v>
      </c>
      <c r="P432" s="243">
        <v>0</v>
      </c>
      <c r="Q432" s="239">
        <v>1707100</v>
      </c>
    </row>
    <row r="433" spans="2:21" ht="15.6" x14ac:dyDescent="0.25">
      <c r="B433" s="274" t="s">
        <v>152</v>
      </c>
      <c r="C433" s="275"/>
      <c r="D433" s="275"/>
      <c r="E433" s="276"/>
      <c r="F433" s="40">
        <v>3187998657.0300002</v>
      </c>
      <c r="G433" s="95">
        <v>2951222536.1600003</v>
      </c>
      <c r="H433" s="95">
        <v>893569468</v>
      </c>
      <c r="I433" s="95">
        <v>149272913.58999997</v>
      </c>
      <c r="J433" s="95">
        <v>195886059.03000003</v>
      </c>
      <c r="K433" s="40">
        <v>2137240981.4000001</v>
      </c>
      <c r="L433" s="95">
        <v>285765401.76999998</v>
      </c>
      <c r="M433" s="95">
        <v>747228890.24000001</v>
      </c>
      <c r="N433" s="95">
        <v>12853529</v>
      </c>
      <c r="O433" s="95">
        <v>3370917</v>
      </c>
      <c r="P433" s="95">
        <v>1390012091.1600001</v>
      </c>
      <c r="Q433" s="40">
        <v>5325239638.4299994</v>
      </c>
    </row>
    <row r="435" spans="2:21" ht="17.399999999999999" hidden="1" x14ac:dyDescent="0.3">
      <c r="B435" s="58" t="s">
        <v>622</v>
      </c>
      <c r="F435" s="58"/>
      <c r="J435" s="273"/>
      <c r="K435" s="273"/>
      <c r="L435" s="273"/>
      <c r="M435" s="273"/>
      <c r="P435" s="58" t="s">
        <v>54</v>
      </c>
      <c r="Q435" s="58"/>
    </row>
    <row r="436" spans="2:21" ht="25.5" customHeight="1" x14ac:dyDescent="0.25">
      <c r="B436" s="246" t="s">
        <v>668</v>
      </c>
      <c r="F436" s="58"/>
      <c r="P436" s="268" t="s">
        <v>669</v>
      </c>
      <c r="Q436" s="268"/>
      <c r="S436" s="76"/>
      <c r="T436" s="76"/>
      <c r="U436" s="76"/>
    </row>
    <row r="437" spans="2:21" hidden="1" x14ac:dyDescent="0.25">
      <c r="B437" s="58" t="s">
        <v>138</v>
      </c>
      <c r="F437" s="58"/>
      <c r="P437" s="58" t="s">
        <v>139</v>
      </c>
      <c r="Q437" s="58"/>
    </row>
    <row r="438" spans="2:21" hidden="1" x14ac:dyDescent="0.25">
      <c r="B438" s="58" t="s">
        <v>550</v>
      </c>
      <c r="F438" s="58"/>
      <c r="P438" s="58" t="s">
        <v>259</v>
      </c>
      <c r="Q438" s="58"/>
    </row>
    <row r="441" spans="2:21" x14ac:dyDescent="0.25">
      <c r="F441" s="58"/>
      <c r="Q441" s="58"/>
      <c r="S441" s="76"/>
    </row>
    <row r="442" spans="2:21" x14ac:dyDescent="0.25">
      <c r="F442" s="58"/>
      <c r="Q442" s="58"/>
    </row>
    <row r="443" spans="2:21" x14ac:dyDescent="0.25">
      <c r="F443" s="58"/>
      <c r="Q443" s="58"/>
    </row>
    <row r="445" spans="2:21" x14ac:dyDescent="0.25">
      <c r="F445" s="40"/>
      <c r="G445" s="95"/>
      <c r="H445" s="95"/>
      <c r="I445" s="95"/>
      <c r="J445" s="95"/>
      <c r="K445" s="40"/>
      <c r="L445" s="95"/>
      <c r="M445" s="95"/>
      <c r="N445" s="95"/>
      <c r="O445" s="95"/>
      <c r="P445" s="95"/>
      <c r="Q445" s="40"/>
    </row>
    <row r="446" spans="2:21" x14ac:dyDescent="0.25"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</row>
    <row r="447" spans="2:21" x14ac:dyDescent="0.25"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S447" s="76"/>
      <c r="T447" s="76"/>
      <c r="U447" s="76"/>
    </row>
    <row r="449" spans="6:17" x14ac:dyDescent="0.25">
      <c r="F449" s="58"/>
    </row>
    <row r="450" spans="6:17" x14ac:dyDescent="0.25">
      <c r="F450" s="97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97"/>
    </row>
    <row r="457" spans="6:17" x14ac:dyDescent="0.25">
      <c r="F457" s="58"/>
      <c r="J457" s="76"/>
    </row>
  </sheetData>
  <mergeCells count="184">
    <mergeCell ref="M218:N218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  <mergeCell ref="F8:J8"/>
    <mergeCell ref="G9:G11"/>
    <mergeCell ref="D85:E85"/>
    <mergeCell ref="D82:E82"/>
    <mergeCell ref="E8:E11"/>
    <mergeCell ref="C25:E25"/>
    <mergeCell ref="D18:E18"/>
    <mergeCell ref="C8:C11"/>
    <mergeCell ref="C14:E14"/>
    <mergeCell ref="D95:E95"/>
    <mergeCell ref="D78:E78"/>
    <mergeCell ref="D89:E89"/>
    <mergeCell ref="D79:E79"/>
    <mergeCell ref="D92:E92"/>
    <mergeCell ref="C13:E13"/>
    <mergeCell ref="D15:E15"/>
    <mergeCell ref="D68:E68"/>
    <mergeCell ref="D66:E66"/>
    <mergeCell ref="D27:E27"/>
    <mergeCell ref="C26:E26"/>
    <mergeCell ref="C105:E105"/>
    <mergeCell ref="D106:E106"/>
    <mergeCell ref="C104:E104"/>
    <mergeCell ref="C188:E188"/>
    <mergeCell ref="C182:E182"/>
    <mergeCell ref="C187:E187"/>
    <mergeCell ref="D184:E184"/>
    <mergeCell ref="D185:E185"/>
    <mergeCell ref="C183:E183"/>
    <mergeCell ref="D179:E179"/>
    <mergeCell ref="D177:E177"/>
    <mergeCell ref="D166:E166"/>
    <mergeCell ref="C150:E150"/>
    <mergeCell ref="D152:E152"/>
    <mergeCell ref="D161:E161"/>
    <mergeCell ref="D159:E159"/>
    <mergeCell ref="C151:E151"/>
    <mergeCell ref="D146:E146"/>
    <mergeCell ref="D136:E136"/>
    <mergeCell ref="D138:E138"/>
    <mergeCell ref="D144:E144"/>
    <mergeCell ref="D213:E213"/>
    <mergeCell ref="D261:E261"/>
    <mergeCell ref="D226:E226"/>
    <mergeCell ref="D189:E189"/>
    <mergeCell ref="C194:E194"/>
    <mergeCell ref="C195:E195"/>
    <mergeCell ref="D203:E203"/>
    <mergeCell ref="C223:E223"/>
    <mergeCell ref="D206:E206"/>
    <mergeCell ref="D196:E196"/>
    <mergeCell ref="D201:E201"/>
    <mergeCell ref="D218:E218"/>
    <mergeCell ref="C276:E276"/>
    <mergeCell ref="C259:E259"/>
    <mergeCell ref="D248:E248"/>
    <mergeCell ref="D244:E244"/>
    <mergeCell ref="C246:E246"/>
    <mergeCell ref="B264:E264"/>
    <mergeCell ref="C247:E247"/>
    <mergeCell ref="C224:E224"/>
    <mergeCell ref="B361:E361"/>
    <mergeCell ref="C260:E260"/>
    <mergeCell ref="D277:E277"/>
    <mergeCell ref="C300:E300"/>
    <mergeCell ref="D280:E280"/>
    <mergeCell ref="D284:E284"/>
    <mergeCell ref="D295:E295"/>
    <mergeCell ref="D293:E293"/>
    <mergeCell ref="C268:E268"/>
    <mergeCell ref="C269:E269"/>
    <mergeCell ref="D270:E270"/>
    <mergeCell ref="C275:E275"/>
    <mergeCell ref="C307:E307"/>
    <mergeCell ref="D317:E317"/>
    <mergeCell ref="D318:E318"/>
    <mergeCell ref="B353:E353"/>
    <mergeCell ref="D304:E304"/>
    <mergeCell ref="C306:E306"/>
    <mergeCell ref="B393:E393"/>
    <mergeCell ref="B389:E389"/>
    <mergeCell ref="B390:E390"/>
    <mergeCell ref="B388:E388"/>
    <mergeCell ref="B377:E377"/>
    <mergeCell ref="B378:E378"/>
    <mergeCell ref="B380:E380"/>
    <mergeCell ref="B384:E384"/>
    <mergeCell ref="B370:E370"/>
    <mergeCell ref="B356:E356"/>
    <mergeCell ref="B366:E366"/>
    <mergeCell ref="B368:E368"/>
    <mergeCell ref="B372:E372"/>
    <mergeCell ref="B369:E369"/>
    <mergeCell ref="B373:E373"/>
    <mergeCell ref="B375:E375"/>
    <mergeCell ref="B360:E360"/>
    <mergeCell ref="B414:E414"/>
    <mergeCell ref="B415:E415"/>
    <mergeCell ref="B433:E433"/>
    <mergeCell ref="B432:E432"/>
    <mergeCell ref="B423:E423"/>
    <mergeCell ref="B429:E429"/>
    <mergeCell ref="B431:E431"/>
    <mergeCell ref="B427:E427"/>
    <mergeCell ref="B419:E419"/>
    <mergeCell ref="B418:E418"/>
    <mergeCell ref="B428:E428"/>
    <mergeCell ref="B430:E430"/>
    <mergeCell ref="B417:E417"/>
    <mergeCell ref="B425:E425"/>
    <mergeCell ref="B422:E422"/>
    <mergeCell ref="B420:E420"/>
    <mergeCell ref="P436:Q436"/>
    <mergeCell ref="B355:E355"/>
    <mergeCell ref="B367:E367"/>
    <mergeCell ref="B352:E352"/>
    <mergeCell ref="B357:E357"/>
    <mergeCell ref="B382:E382"/>
    <mergeCell ref="B379:E379"/>
    <mergeCell ref="B374:E374"/>
    <mergeCell ref="B376:E376"/>
    <mergeCell ref="B371:E371"/>
    <mergeCell ref="B391:E391"/>
    <mergeCell ref="B385:E385"/>
    <mergeCell ref="B387:E387"/>
    <mergeCell ref="B392:E392"/>
    <mergeCell ref="B426:E426"/>
    <mergeCell ref="B354:E354"/>
    <mergeCell ref="B424:E424"/>
    <mergeCell ref="B402:E402"/>
    <mergeCell ref="B421:E421"/>
    <mergeCell ref="B400:E400"/>
    <mergeCell ref="B398:E398"/>
    <mergeCell ref="B396:E396"/>
    <mergeCell ref="B394:E394"/>
    <mergeCell ref="J435:M435"/>
    <mergeCell ref="J177:K177"/>
    <mergeCell ref="P177:Q177"/>
    <mergeCell ref="J179:K179"/>
    <mergeCell ref="P179:Q179"/>
    <mergeCell ref="B406:E406"/>
    <mergeCell ref="B403:E403"/>
    <mergeCell ref="B265:E265"/>
    <mergeCell ref="B266:E266"/>
    <mergeCell ref="B267:E267"/>
    <mergeCell ref="B365:E365"/>
    <mergeCell ref="B363:E363"/>
    <mergeCell ref="B364:E364"/>
    <mergeCell ref="B362:E362"/>
    <mergeCell ref="B348:E348"/>
    <mergeCell ref="B404:E404"/>
    <mergeCell ref="B405:E405"/>
    <mergeCell ref="B401:E401"/>
    <mergeCell ref="B395:E395"/>
    <mergeCell ref="C301:E301"/>
    <mergeCell ref="D308:E308"/>
    <mergeCell ref="B349:E349"/>
    <mergeCell ref="B397:E397"/>
    <mergeCell ref="B399:E399"/>
    <mergeCell ref="D302:E302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22" min="1" max="16" man="1"/>
    <brk id="239" min="1" max="16" man="1"/>
    <brk id="245" min="1" max="16" man="1"/>
    <brk id="313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457"/>
  <sheetViews>
    <sheetView showGridLines="0" topLeftCell="B1" zoomScale="90" zoomScaleNormal="90" zoomScaleSheetLayoutView="100" workbookViewId="0">
      <pane xSplit="4" ySplit="12" topLeftCell="F13" activePane="bottomRight" state="frozen"/>
      <selection activeCell="G15" sqref="G15"/>
      <selection pane="topRight" activeCell="G15" sqref="G15"/>
      <selection pane="bottomLeft" activeCell="G15" sqref="G15"/>
      <selection pane="bottomRight" activeCell="G15" sqref="G15"/>
    </sheetView>
  </sheetViews>
  <sheetFormatPr defaultColWidth="9.109375" defaultRowHeight="13.2" x14ac:dyDescent="0.25"/>
  <cols>
    <col min="1" max="1" width="3.77734375" style="1" hidden="1" customWidth="1"/>
    <col min="2" max="2" width="12.33203125" style="1" customWidth="1"/>
    <col min="3" max="3" width="8" style="1" customWidth="1"/>
    <col min="4" max="4" width="10.33203125" style="1" customWidth="1"/>
    <col min="5" max="5" width="50.6640625" style="1" bestFit="1" customWidth="1"/>
    <col min="6" max="6" width="17.77734375" style="16" customWidth="1"/>
    <col min="7" max="7" width="18.33203125" style="1" customWidth="1"/>
    <col min="8" max="8" width="17.109375" style="1" bestFit="1" customWidth="1"/>
    <col min="9" max="9" width="15.6640625" style="1" customWidth="1"/>
    <col min="10" max="10" width="16" style="1" customWidth="1"/>
    <col min="11" max="11" width="19.77734375" style="1" customWidth="1"/>
    <col min="12" max="12" width="16" style="1" customWidth="1"/>
    <col min="13" max="13" width="16.44140625" style="1" customWidth="1"/>
    <col min="14" max="14" width="14.44140625" style="1" bestFit="1" customWidth="1"/>
    <col min="15" max="15" width="15.44140625" style="1" customWidth="1"/>
    <col min="16" max="16" width="18" style="1" customWidth="1"/>
    <col min="17" max="17" width="20.44140625" style="16" customWidth="1"/>
    <col min="18" max="18" width="10" style="1" bestFit="1" customWidth="1"/>
    <col min="19" max="19" width="12.6640625" style="1" bestFit="1" customWidth="1"/>
    <col min="20" max="21" width="11.6640625" style="1" bestFit="1" customWidth="1"/>
    <col min="22" max="16384" width="9.109375" style="1"/>
  </cols>
  <sheetData>
    <row r="1" spans="1:19" ht="79.5" customHeight="1" x14ac:dyDescent="0.25">
      <c r="F1" s="100"/>
      <c r="G1" s="101"/>
      <c r="H1" s="101"/>
      <c r="I1" s="101"/>
      <c r="J1" s="101"/>
      <c r="K1" s="101"/>
      <c r="L1" s="101"/>
      <c r="M1" s="101"/>
      <c r="N1" s="101"/>
      <c r="O1" s="377" t="s">
        <v>614</v>
      </c>
      <c r="P1" s="377"/>
      <c r="Q1" s="377"/>
    </row>
    <row r="2" spans="1:19" ht="23.25" customHeight="1" x14ac:dyDescent="0.25">
      <c r="B2" s="378" t="s">
        <v>160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9" ht="12.75" hidden="1" customHeight="1" x14ac:dyDescent="0.25">
      <c r="F3" s="100"/>
      <c r="G3" s="101"/>
      <c r="H3" s="101"/>
      <c r="I3" s="101"/>
      <c r="J3" s="101"/>
      <c r="K3" s="101"/>
      <c r="L3" s="101"/>
      <c r="M3" s="101"/>
      <c r="N3" s="101"/>
      <c r="O3" s="377"/>
      <c r="P3" s="377"/>
      <c r="Q3" s="377"/>
    </row>
    <row r="4" spans="1:19" ht="39.75" customHeight="1" x14ac:dyDescent="0.25">
      <c r="B4" s="378" t="s">
        <v>161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</row>
    <row r="5" spans="1:19" ht="12" customHeight="1" x14ac:dyDescent="0.25">
      <c r="B5" s="379" t="s">
        <v>560</v>
      </c>
      <c r="C5" s="379"/>
      <c r="D5" s="37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12" customHeight="1" x14ac:dyDescent="0.25">
      <c r="B6" s="380" t="s">
        <v>137</v>
      </c>
      <c r="C6" s="380"/>
      <c r="D6" s="38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9" ht="17.399999999999999" x14ac:dyDescent="0.3">
      <c r="B7" s="3"/>
      <c r="C7" s="4"/>
      <c r="D7" s="4"/>
      <c r="E7" s="4"/>
      <c r="F7" s="5"/>
      <c r="G7" s="4"/>
      <c r="H7" s="6"/>
      <c r="I7" s="4"/>
      <c r="J7" s="4"/>
      <c r="K7" s="7"/>
      <c r="L7" s="7"/>
      <c r="M7" s="8"/>
      <c r="N7" s="8"/>
      <c r="O7" s="8"/>
      <c r="P7" s="8"/>
      <c r="Q7" s="9" t="s">
        <v>8</v>
      </c>
    </row>
    <row r="8" spans="1:19" ht="21.75" customHeight="1" x14ac:dyDescent="0.25">
      <c r="A8" s="10"/>
      <c r="B8" s="373" t="s">
        <v>269</v>
      </c>
      <c r="C8" s="373" t="s">
        <v>151</v>
      </c>
      <c r="D8" s="372" t="s">
        <v>9</v>
      </c>
      <c r="E8" s="368" t="s">
        <v>270</v>
      </c>
      <c r="F8" s="367" t="s">
        <v>212</v>
      </c>
      <c r="G8" s="367"/>
      <c r="H8" s="367"/>
      <c r="I8" s="367"/>
      <c r="J8" s="367"/>
      <c r="K8" s="367" t="s">
        <v>213</v>
      </c>
      <c r="L8" s="367"/>
      <c r="M8" s="367"/>
      <c r="N8" s="367"/>
      <c r="O8" s="367"/>
      <c r="P8" s="367"/>
      <c r="Q8" s="382" t="s">
        <v>214</v>
      </c>
    </row>
    <row r="9" spans="1:19" ht="16.5" customHeight="1" x14ac:dyDescent="0.25">
      <c r="A9" s="11"/>
      <c r="B9" s="381"/>
      <c r="C9" s="381"/>
      <c r="D9" s="372"/>
      <c r="E9" s="368"/>
      <c r="F9" s="368" t="s">
        <v>152</v>
      </c>
      <c r="G9" s="370" t="s">
        <v>215</v>
      </c>
      <c r="H9" s="368" t="s">
        <v>216</v>
      </c>
      <c r="I9" s="368"/>
      <c r="J9" s="370" t="s">
        <v>217</v>
      </c>
      <c r="K9" s="368" t="s">
        <v>152</v>
      </c>
      <c r="L9" s="369" t="s">
        <v>153</v>
      </c>
      <c r="M9" s="370" t="s">
        <v>215</v>
      </c>
      <c r="N9" s="368" t="s">
        <v>216</v>
      </c>
      <c r="O9" s="368"/>
      <c r="P9" s="370" t="s">
        <v>217</v>
      </c>
      <c r="Q9" s="382"/>
    </row>
    <row r="10" spans="1:19" ht="20.25" customHeight="1" x14ac:dyDescent="0.25">
      <c r="A10" s="12"/>
      <c r="B10" s="381"/>
      <c r="C10" s="381"/>
      <c r="D10" s="372"/>
      <c r="E10" s="368"/>
      <c r="F10" s="368"/>
      <c r="G10" s="370"/>
      <c r="H10" s="368" t="s">
        <v>218</v>
      </c>
      <c r="I10" s="368" t="s">
        <v>223</v>
      </c>
      <c r="J10" s="370"/>
      <c r="K10" s="368"/>
      <c r="L10" s="384"/>
      <c r="M10" s="370"/>
      <c r="N10" s="368" t="s">
        <v>218</v>
      </c>
      <c r="O10" s="368" t="s">
        <v>223</v>
      </c>
      <c r="P10" s="370"/>
      <c r="Q10" s="382"/>
    </row>
    <row r="11" spans="1:19" ht="25.5" customHeight="1" x14ac:dyDescent="0.25">
      <c r="B11" s="381"/>
      <c r="C11" s="381"/>
      <c r="D11" s="373"/>
      <c r="E11" s="369"/>
      <c r="F11" s="369"/>
      <c r="G11" s="371"/>
      <c r="H11" s="369"/>
      <c r="I11" s="369"/>
      <c r="J11" s="371"/>
      <c r="K11" s="369"/>
      <c r="L11" s="384"/>
      <c r="M11" s="371"/>
      <c r="N11" s="369"/>
      <c r="O11" s="369"/>
      <c r="P11" s="371"/>
      <c r="Q11" s="383"/>
    </row>
    <row r="12" spans="1:19" s="8" customFormat="1" ht="12.75" customHeight="1" x14ac:dyDescent="0.25">
      <c r="A12" s="13"/>
      <c r="B12" s="38">
        <v>1</v>
      </c>
      <c r="C12" s="38">
        <v>2</v>
      </c>
      <c r="D12" s="38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7">
        <v>10</v>
      </c>
      <c r="L12" s="37">
        <v>11</v>
      </c>
      <c r="M12" s="37">
        <v>12</v>
      </c>
      <c r="N12" s="37">
        <v>13</v>
      </c>
      <c r="O12" s="37">
        <v>14</v>
      </c>
      <c r="P12" s="37">
        <v>15</v>
      </c>
      <c r="Q12" s="37">
        <v>16</v>
      </c>
    </row>
    <row r="13" spans="1:19" s="14" customFormat="1" ht="15.75" hidden="1" customHeight="1" x14ac:dyDescent="0.25">
      <c r="B13" s="102" t="s">
        <v>225</v>
      </c>
      <c r="C13" s="374" t="s">
        <v>158</v>
      </c>
      <c r="D13" s="375"/>
      <c r="E13" s="376"/>
      <c r="F13" s="103">
        <f t="shared" ref="F13:F27" si="0">G13+J13</f>
        <v>0</v>
      </c>
      <c r="G13" s="104">
        <f>G14</f>
        <v>0</v>
      </c>
      <c r="H13" s="103">
        <f>H14</f>
        <v>0</v>
      </c>
      <c r="I13" s="103">
        <f>I14</f>
        <v>0</v>
      </c>
      <c r="J13" s="103">
        <f>J14</f>
        <v>0</v>
      </c>
      <c r="K13" s="103">
        <f t="shared" ref="K13:K27" si="1">M13+P13</f>
        <v>0</v>
      </c>
      <c r="L13" s="103">
        <f>L14</f>
        <v>0</v>
      </c>
      <c r="M13" s="103">
        <f>M14</f>
        <v>0</v>
      </c>
      <c r="N13" s="103">
        <f>N14</f>
        <v>0</v>
      </c>
      <c r="O13" s="103">
        <f>O14</f>
        <v>0</v>
      </c>
      <c r="P13" s="103">
        <f>P14</f>
        <v>0</v>
      </c>
      <c r="Q13" s="103">
        <f t="shared" ref="Q13:Q27" si="2">F13+K13</f>
        <v>0</v>
      </c>
    </row>
    <row r="14" spans="1:19" ht="15" hidden="1" customHeight="1" x14ac:dyDescent="0.25">
      <c r="B14" s="105" t="s">
        <v>224</v>
      </c>
      <c r="C14" s="341" t="s">
        <v>159</v>
      </c>
      <c r="D14" s="342"/>
      <c r="E14" s="343"/>
      <c r="F14" s="106">
        <f t="shared" si="0"/>
        <v>0</v>
      </c>
      <c r="G14" s="107">
        <f>G15+G18+G21</f>
        <v>0</v>
      </c>
      <c r="H14" s="108">
        <f>H15+H18+H21</f>
        <v>0</v>
      </c>
      <c r="I14" s="108">
        <f>I15+I18+I21</f>
        <v>0</v>
      </c>
      <c r="J14" s="108">
        <f>J15+J18+J21</f>
        <v>0</v>
      </c>
      <c r="K14" s="106">
        <f t="shared" si="1"/>
        <v>0</v>
      </c>
      <c r="L14" s="108">
        <f>L15+L18+L21</f>
        <v>0</v>
      </c>
      <c r="M14" s="108">
        <f>M15+M18+M21</f>
        <v>0</v>
      </c>
      <c r="N14" s="108">
        <f>N15+N18+N21</f>
        <v>0</v>
      </c>
      <c r="O14" s="108">
        <f>O15+O18+O21</f>
        <v>0</v>
      </c>
      <c r="P14" s="108">
        <f>P15+P18+P21</f>
        <v>0</v>
      </c>
      <c r="Q14" s="103">
        <f t="shared" si="2"/>
        <v>0</v>
      </c>
      <c r="S14" s="15"/>
    </row>
    <row r="15" spans="1:19" s="16" customFormat="1" ht="14.25" hidden="1" customHeight="1" x14ac:dyDescent="0.25">
      <c r="B15" s="109" t="s">
        <v>206</v>
      </c>
      <c r="C15" s="109" t="s">
        <v>274</v>
      </c>
      <c r="D15" s="333" t="s">
        <v>275</v>
      </c>
      <c r="E15" s="334"/>
      <c r="F15" s="106">
        <f t="shared" si="0"/>
        <v>0</v>
      </c>
      <c r="G15" s="110">
        <f>G16+G17</f>
        <v>0</v>
      </c>
      <c r="H15" s="106">
        <f>H16+H17</f>
        <v>0</v>
      </c>
      <c r="I15" s="106">
        <f>I16+I17</f>
        <v>0</v>
      </c>
      <c r="J15" s="106">
        <f>J16+J17</f>
        <v>0</v>
      </c>
      <c r="K15" s="106">
        <f t="shared" si="1"/>
        <v>0</v>
      </c>
      <c r="L15" s="106">
        <f>L16+L17</f>
        <v>0</v>
      </c>
      <c r="M15" s="106">
        <f>M16+M17</f>
        <v>0</v>
      </c>
      <c r="N15" s="106">
        <f>N16+N17</f>
        <v>0</v>
      </c>
      <c r="O15" s="106">
        <f>O16+O17</f>
        <v>0</v>
      </c>
      <c r="P15" s="106">
        <f>P16+P17</f>
        <v>0</v>
      </c>
      <c r="Q15" s="103">
        <f t="shared" si="2"/>
        <v>0</v>
      </c>
    </row>
    <row r="16" spans="1:19" ht="75" hidden="1" customHeight="1" x14ac:dyDescent="0.25">
      <c r="B16" s="111" t="s">
        <v>331</v>
      </c>
      <c r="C16" s="111" t="s">
        <v>332</v>
      </c>
      <c r="D16" s="111" t="s">
        <v>494</v>
      </c>
      <c r="E16" s="112" t="s">
        <v>342</v>
      </c>
      <c r="F16" s="106">
        <f t="shared" si="0"/>
        <v>0</v>
      </c>
      <c r="G16" s="113"/>
      <c r="H16" s="114"/>
      <c r="I16" s="114"/>
      <c r="J16" s="114"/>
      <c r="K16" s="106">
        <f t="shared" si="1"/>
        <v>0</v>
      </c>
      <c r="L16" s="114"/>
      <c r="M16" s="114"/>
      <c r="N16" s="114"/>
      <c r="O16" s="114"/>
      <c r="P16" s="114"/>
      <c r="Q16" s="103">
        <f t="shared" si="2"/>
        <v>0</v>
      </c>
    </row>
    <row r="17" spans="2:21" ht="22.5" hidden="1" customHeight="1" x14ac:dyDescent="0.25">
      <c r="B17" s="111" t="s">
        <v>340</v>
      </c>
      <c r="C17" s="115" t="s">
        <v>296</v>
      </c>
      <c r="D17" s="111" t="s">
        <v>341</v>
      </c>
      <c r="E17" s="112" t="s">
        <v>343</v>
      </c>
      <c r="F17" s="106">
        <f t="shared" si="0"/>
        <v>0</v>
      </c>
      <c r="G17" s="113"/>
      <c r="H17" s="114"/>
      <c r="I17" s="114"/>
      <c r="J17" s="114"/>
      <c r="K17" s="106">
        <f t="shared" si="1"/>
        <v>0</v>
      </c>
      <c r="L17" s="114"/>
      <c r="M17" s="114"/>
      <c r="N17" s="114"/>
      <c r="O17" s="114"/>
      <c r="P17" s="114"/>
      <c r="Q17" s="106">
        <f t="shared" si="2"/>
        <v>0</v>
      </c>
      <c r="S17" s="15"/>
      <c r="T17" s="15"/>
      <c r="U17" s="15"/>
    </row>
    <row r="18" spans="2:21" s="16" customFormat="1" ht="14.25" hidden="1" customHeight="1" x14ac:dyDescent="0.25">
      <c r="B18" s="109" t="s">
        <v>207</v>
      </c>
      <c r="C18" s="109" t="s">
        <v>239</v>
      </c>
      <c r="D18" s="356" t="s">
        <v>240</v>
      </c>
      <c r="E18" s="356"/>
      <c r="F18" s="106">
        <f t="shared" si="0"/>
        <v>0</v>
      </c>
      <c r="G18" s="110">
        <f t="shared" ref="G18:J19" si="3">G19</f>
        <v>0</v>
      </c>
      <c r="H18" s="106">
        <f t="shared" si="3"/>
        <v>0</v>
      </c>
      <c r="I18" s="106">
        <f t="shared" si="3"/>
        <v>0</v>
      </c>
      <c r="J18" s="106">
        <f t="shared" si="3"/>
        <v>0</v>
      </c>
      <c r="K18" s="106">
        <f t="shared" si="1"/>
        <v>0</v>
      </c>
      <c r="L18" s="106">
        <f t="shared" ref="L18:P19" si="4">L19</f>
        <v>0</v>
      </c>
      <c r="M18" s="106">
        <f t="shared" si="4"/>
        <v>0</v>
      </c>
      <c r="N18" s="106">
        <f t="shared" si="4"/>
        <v>0</v>
      </c>
      <c r="O18" s="106">
        <f t="shared" si="4"/>
        <v>0</v>
      </c>
      <c r="P18" s="106">
        <f t="shared" si="4"/>
        <v>0</v>
      </c>
      <c r="Q18" s="103">
        <f t="shared" si="2"/>
        <v>0</v>
      </c>
    </row>
    <row r="19" spans="2:21" ht="15" hidden="1" customHeight="1" x14ac:dyDescent="0.25">
      <c r="B19" s="111" t="s">
        <v>609</v>
      </c>
      <c r="C19" s="115">
        <v>3240</v>
      </c>
      <c r="D19" s="111"/>
      <c r="E19" s="116" t="s">
        <v>333</v>
      </c>
      <c r="F19" s="106">
        <f t="shared" si="0"/>
        <v>0</v>
      </c>
      <c r="G19" s="113">
        <f t="shared" si="3"/>
        <v>0</v>
      </c>
      <c r="H19" s="114">
        <f t="shared" si="3"/>
        <v>0</v>
      </c>
      <c r="I19" s="114">
        <f t="shared" si="3"/>
        <v>0</v>
      </c>
      <c r="J19" s="114">
        <f t="shared" si="3"/>
        <v>0</v>
      </c>
      <c r="K19" s="106">
        <f t="shared" si="1"/>
        <v>0</v>
      </c>
      <c r="L19" s="106">
        <f t="shared" si="4"/>
        <v>0</v>
      </c>
      <c r="M19" s="106">
        <f t="shared" si="4"/>
        <v>0</v>
      </c>
      <c r="N19" s="106">
        <f t="shared" si="4"/>
        <v>0</v>
      </c>
      <c r="O19" s="106">
        <f t="shared" si="4"/>
        <v>0</v>
      </c>
      <c r="P19" s="106">
        <f t="shared" si="4"/>
        <v>0</v>
      </c>
      <c r="Q19" s="103">
        <f t="shared" si="2"/>
        <v>0</v>
      </c>
    </row>
    <row r="20" spans="2:21" ht="30" hidden="1" customHeight="1" x14ac:dyDescent="0.25">
      <c r="B20" s="117" t="s">
        <v>610</v>
      </c>
      <c r="C20" s="118">
        <v>3242</v>
      </c>
      <c r="D20" s="117" t="s">
        <v>612</v>
      </c>
      <c r="E20" s="119" t="s">
        <v>611</v>
      </c>
      <c r="F20" s="106">
        <f t="shared" si="0"/>
        <v>0</v>
      </c>
      <c r="G20" s="113"/>
      <c r="H20" s="114"/>
      <c r="I20" s="114"/>
      <c r="J20" s="114"/>
      <c r="K20" s="106">
        <f t="shared" si="1"/>
        <v>0</v>
      </c>
      <c r="L20" s="114"/>
      <c r="M20" s="114"/>
      <c r="N20" s="114"/>
      <c r="O20" s="114"/>
      <c r="P20" s="114"/>
      <c r="Q20" s="103">
        <f t="shared" si="2"/>
        <v>0</v>
      </c>
    </row>
    <row r="21" spans="2:21" s="16" customFormat="1" ht="32.4" hidden="1" customHeight="1" x14ac:dyDescent="0.3">
      <c r="B21" s="109" t="s">
        <v>208</v>
      </c>
      <c r="C21" s="120">
        <v>7600</v>
      </c>
      <c r="D21" s="361" t="s">
        <v>401</v>
      </c>
      <c r="E21" s="362"/>
      <c r="F21" s="106">
        <f t="shared" si="0"/>
        <v>0</v>
      </c>
      <c r="G21" s="110">
        <f>G23+G22</f>
        <v>0</v>
      </c>
      <c r="H21" s="106">
        <f>H23+H22</f>
        <v>0</v>
      </c>
      <c r="I21" s="106">
        <f>I23+I22</f>
        <v>0</v>
      </c>
      <c r="J21" s="106">
        <f>J23+J22</f>
        <v>0</v>
      </c>
      <c r="K21" s="106">
        <f t="shared" si="1"/>
        <v>0</v>
      </c>
      <c r="L21" s="106">
        <f>L23+L22</f>
        <v>0</v>
      </c>
      <c r="M21" s="106">
        <f>M23+M22</f>
        <v>0</v>
      </c>
      <c r="N21" s="106">
        <f>N23+N22</f>
        <v>0</v>
      </c>
      <c r="O21" s="106">
        <f>O23+O22</f>
        <v>0</v>
      </c>
      <c r="P21" s="106">
        <f>P23+P22</f>
        <v>0</v>
      </c>
      <c r="Q21" s="103">
        <f t="shared" si="2"/>
        <v>0</v>
      </c>
    </row>
    <row r="22" spans="2:21" ht="32.4" hidden="1" customHeight="1" x14ac:dyDescent="0.25">
      <c r="B22" s="111" t="s">
        <v>563</v>
      </c>
      <c r="C22" s="115">
        <v>7680</v>
      </c>
      <c r="D22" s="111" t="s">
        <v>338</v>
      </c>
      <c r="E22" s="121" t="s">
        <v>564</v>
      </c>
      <c r="F22" s="106">
        <f t="shared" si="0"/>
        <v>0</v>
      </c>
      <c r="G22" s="113"/>
      <c r="H22" s="114"/>
      <c r="I22" s="114"/>
      <c r="J22" s="114"/>
      <c r="K22" s="106">
        <f t="shared" si="1"/>
        <v>0</v>
      </c>
      <c r="L22" s="114"/>
      <c r="M22" s="114"/>
      <c r="N22" s="114"/>
      <c r="O22" s="114"/>
      <c r="P22" s="114"/>
      <c r="Q22" s="103">
        <f t="shared" si="2"/>
        <v>0</v>
      </c>
    </row>
    <row r="23" spans="2:21" ht="29.25" hidden="1" customHeight="1" x14ac:dyDescent="0.25">
      <c r="B23" s="111" t="s">
        <v>339</v>
      </c>
      <c r="C23" s="111" t="s">
        <v>334</v>
      </c>
      <c r="D23" s="111"/>
      <c r="E23" s="112" t="s">
        <v>337</v>
      </c>
      <c r="F23" s="106">
        <f t="shared" si="0"/>
        <v>0</v>
      </c>
      <c r="G23" s="113">
        <f>G24</f>
        <v>0</v>
      </c>
      <c r="H23" s="114">
        <f>H24</f>
        <v>0</v>
      </c>
      <c r="I23" s="122">
        <f>I24</f>
        <v>0</v>
      </c>
      <c r="J23" s="122">
        <f>J24</f>
        <v>0</v>
      </c>
      <c r="K23" s="106">
        <f t="shared" si="1"/>
        <v>0</v>
      </c>
      <c r="L23" s="106">
        <f>L24</f>
        <v>0</v>
      </c>
      <c r="M23" s="122">
        <f>M24</f>
        <v>0</v>
      </c>
      <c r="N23" s="122">
        <f>N24</f>
        <v>0</v>
      </c>
      <c r="O23" s="122">
        <f>O24</f>
        <v>0</v>
      </c>
      <c r="P23" s="122">
        <f>P24</f>
        <v>0</v>
      </c>
      <c r="Q23" s="106">
        <f t="shared" si="2"/>
        <v>0</v>
      </c>
    </row>
    <row r="24" spans="2:21" ht="13.8" hidden="1" x14ac:dyDescent="0.25">
      <c r="B24" s="117" t="s">
        <v>336</v>
      </c>
      <c r="C24" s="117" t="s">
        <v>335</v>
      </c>
      <c r="D24" s="117" t="s">
        <v>474</v>
      </c>
      <c r="E24" s="123" t="s">
        <v>261</v>
      </c>
      <c r="F24" s="108">
        <f t="shared" si="0"/>
        <v>0</v>
      </c>
      <c r="G24" s="153"/>
      <c r="H24" s="114"/>
      <c r="I24" s="114"/>
      <c r="J24" s="114"/>
      <c r="K24" s="106">
        <f t="shared" si="1"/>
        <v>0</v>
      </c>
      <c r="L24" s="114"/>
      <c r="M24" s="114"/>
      <c r="N24" s="114"/>
      <c r="O24" s="114"/>
      <c r="P24" s="114"/>
      <c r="Q24" s="106">
        <f t="shared" si="2"/>
        <v>0</v>
      </c>
    </row>
    <row r="25" spans="2:21" s="16" customFormat="1" ht="14.25" hidden="1" customHeight="1" x14ac:dyDescent="0.25">
      <c r="B25" s="109" t="s">
        <v>347</v>
      </c>
      <c r="C25" s="333" t="s">
        <v>74</v>
      </c>
      <c r="D25" s="348"/>
      <c r="E25" s="334"/>
      <c r="F25" s="106">
        <f t="shared" si="0"/>
        <v>0</v>
      </c>
      <c r="G25" s="110">
        <f>G26</f>
        <v>0</v>
      </c>
      <c r="H25" s="106">
        <f>H26</f>
        <v>0</v>
      </c>
      <c r="I25" s="106">
        <f>I26</f>
        <v>0</v>
      </c>
      <c r="J25" s="106">
        <f>J26</f>
        <v>0</v>
      </c>
      <c r="K25" s="106">
        <f t="shared" si="1"/>
        <v>0</v>
      </c>
      <c r="L25" s="106">
        <f>L26</f>
        <v>0</v>
      </c>
      <c r="M25" s="106">
        <f>M26</f>
        <v>0</v>
      </c>
      <c r="N25" s="106">
        <f>N26</f>
        <v>0</v>
      </c>
      <c r="O25" s="106">
        <f>O26</f>
        <v>0</v>
      </c>
      <c r="P25" s="106">
        <f>P26</f>
        <v>0</v>
      </c>
      <c r="Q25" s="124">
        <f t="shared" si="2"/>
        <v>0</v>
      </c>
    </row>
    <row r="26" spans="2:21" s="16" customFormat="1" ht="15" hidden="1" customHeight="1" x14ac:dyDescent="0.25">
      <c r="B26" s="105" t="s">
        <v>348</v>
      </c>
      <c r="C26" s="341" t="s">
        <v>74</v>
      </c>
      <c r="D26" s="342"/>
      <c r="E26" s="343"/>
      <c r="F26" s="108">
        <f t="shared" si="0"/>
        <v>0</v>
      </c>
      <c r="G26" s="107">
        <f>G27+G66+G68+G98+G39+G103+G78</f>
        <v>0</v>
      </c>
      <c r="H26" s="108">
        <f>H27+H66+H68+H98+H39+H103+H78</f>
        <v>0</v>
      </c>
      <c r="I26" s="108">
        <f>I27+I66+I68+I98+I39+I103+I78</f>
        <v>0</v>
      </c>
      <c r="J26" s="108">
        <f>J27+J66+J68+J98+J39+J103+J78+J40</f>
        <v>0</v>
      </c>
      <c r="K26" s="106">
        <f t="shared" si="1"/>
        <v>0</v>
      </c>
      <c r="L26" s="108">
        <f>L27+L66+L68+L98+L39+L103+L78+L40</f>
        <v>0</v>
      </c>
      <c r="M26" s="108">
        <f>M27+M66+M68+M98+M39+M103+M78</f>
        <v>0</v>
      </c>
      <c r="N26" s="125">
        <f>N27+N66+N68+N98+N39+N103+N78</f>
        <v>0</v>
      </c>
      <c r="O26" s="108">
        <f>O27+O66+O68+O98+O39+O103+O78</f>
        <v>0</v>
      </c>
      <c r="P26" s="108">
        <f>P27+P66+P68+P98+P39+P103+P78</f>
        <v>0</v>
      </c>
      <c r="Q26" s="124">
        <f t="shared" si="2"/>
        <v>0</v>
      </c>
    </row>
    <row r="27" spans="2:21" s="16" customFormat="1" ht="14.25" hidden="1" customHeight="1" x14ac:dyDescent="0.25">
      <c r="B27" s="109" t="s">
        <v>402</v>
      </c>
      <c r="C27" s="120">
        <v>1000</v>
      </c>
      <c r="D27" s="333" t="s">
        <v>226</v>
      </c>
      <c r="E27" s="334"/>
      <c r="F27" s="106">
        <f t="shared" si="0"/>
        <v>0</v>
      </c>
      <c r="G27" s="110">
        <f>G29+G34+G45+G46+G50+G54+G55+G41+G65+G40</f>
        <v>0</v>
      </c>
      <c r="H27" s="106">
        <f>H29+H34+H45+H46+H50+H54+H55+H41+H65+H40</f>
        <v>0</v>
      </c>
      <c r="I27" s="106">
        <f>I29+I34+I45+I46+I50+I54+I55+I41+I65+I40</f>
        <v>0</v>
      </c>
      <c r="J27" s="106">
        <f>J29+J34+J45+J46+J50+J54+J55+J41+J65</f>
        <v>0</v>
      </c>
      <c r="K27" s="106">
        <f t="shared" si="1"/>
        <v>0</v>
      </c>
      <c r="L27" s="106">
        <f>L29+L34+L45+L46+L50+L54+L55+L41+L65</f>
        <v>0</v>
      </c>
      <c r="M27" s="106">
        <f>M29+M34+M45+M46+M50+M54+M55+M41+M65+M40</f>
        <v>0</v>
      </c>
      <c r="N27" s="106">
        <f>N29+N34+N45+N46+N50+N54+N55+N41+N65</f>
        <v>0</v>
      </c>
      <c r="O27" s="106">
        <f>O29+O34+O45+O46+O50+O54+O55+O41+O65+O40</f>
        <v>0</v>
      </c>
      <c r="P27" s="106">
        <f>P29+P34+P45+P46+P50+P54+P55+P41+P65</f>
        <v>0</v>
      </c>
      <c r="Q27" s="106">
        <f t="shared" si="2"/>
        <v>0</v>
      </c>
    </row>
    <row r="28" spans="2:21" s="16" customFormat="1" ht="14.25" hidden="1" customHeight="1" x14ac:dyDescent="0.25">
      <c r="B28" s="109"/>
      <c r="C28" s="120"/>
      <c r="D28" s="126"/>
      <c r="E28" s="127"/>
      <c r="F28" s="106"/>
      <c r="G28" s="110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21" s="16" customFormat="1" ht="28.5" hidden="1" customHeight="1" x14ac:dyDescent="0.25">
      <c r="B29" s="109" t="s">
        <v>368</v>
      </c>
      <c r="C29" s="120">
        <v>1020</v>
      </c>
      <c r="D29" s="109"/>
      <c r="E29" s="128" t="s">
        <v>369</v>
      </c>
      <c r="F29" s="106">
        <f>G29+J29</f>
        <v>0</v>
      </c>
      <c r="G29" s="113">
        <f>G30+G31+G32+G33</f>
        <v>0</v>
      </c>
      <c r="H29" s="114">
        <f>H30+H31+H32+H33</f>
        <v>0</v>
      </c>
      <c r="I29" s="114">
        <f>I30+I31+I32+I33</f>
        <v>0</v>
      </c>
      <c r="J29" s="114"/>
      <c r="K29" s="106">
        <f>M29+P29</f>
        <v>0</v>
      </c>
      <c r="L29" s="114"/>
      <c r="M29" s="114">
        <f>M30+M31+M33+M32</f>
        <v>0</v>
      </c>
      <c r="N29" s="114"/>
      <c r="O29" s="114"/>
      <c r="P29" s="114"/>
      <c r="Q29" s="106">
        <f>F29+K29</f>
        <v>0</v>
      </c>
    </row>
    <row r="30" spans="2:21" s="16" customFormat="1" ht="30" hidden="1" customHeight="1" x14ac:dyDescent="0.25">
      <c r="B30" s="111" t="s">
        <v>370</v>
      </c>
      <c r="C30" s="115">
        <v>1021</v>
      </c>
      <c r="D30" s="111" t="s">
        <v>371</v>
      </c>
      <c r="E30" s="112" t="s">
        <v>372</v>
      </c>
      <c r="F30" s="106">
        <f>G30+J30</f>
        <v>0</v>
      </c>
      <c r="G30" s="113"/>
      <c r="H30" s="114"/>
      <c r="I30" s="114"/>
      <c r="J30" s="114"/>
      <c r="K30" s="106">
        <f>M30+P30</f>
        <v>0</v>
      </c>
      <c r="L30" s="114"/>
      <c r="M30" s="114"/>
      <c r="N30" s="114"/>
      <c r="O30" s="114"/>
      <c r="P30" s="114"/>
      <c r="Q30" s="106">
        <f>F30+K30</f>
        <v>0</v>
      </c>
    </row>
    <row r="31" spans="2:21" s="16" customFormat="1" ht="60" hidden="1" customHeight="1" x14ac:dyDescent="0.25">
      <c r="B31" s="111" t="s">
        <v>373</v>
      </c>
      <c r="C31" s="115">
        <v>1022</v>
      </c>
      <c r="D31" s="111" t="s">
        <v>469</v>
      </c>
      <c r="E31" s="112" t="s">
        <v>374</v>
      </c>
      <c r="F31" s="106">
        <f>G31+J31</f>
        <v>0</v>
      </c>
      <c r="G31" s="113"/>
      <c r="H31" s="114"/>
      <c r="I31" s="114"/>
      <c r="J31" s="114"/>
      <c r="K31" s="106">
        <f>M31+P31</f>
        <v>0</v>
      </c>
      <c r="L31" s="114"/>
      <c r="M31" s="114"/>
      <c r="N31" s="114"/>
      <c r="O31" s="114"/>
      <c r="P31" s="114"/>
      <c r="Q31" s="106">
        <f>F31+K31</f>
        <v>0</v>
      </c>
    </row>
    <row r="32" spans="2:21" s="16" customFormat="1" ht="45" hidden="1" customHeight="1" x14ac:dyDescent="0.25">
      <c r="B32" s="111" t="s">
        <v>375</v>
      </c>
      <c r="C32" s="115">
        <v>1023</v>
      </c>
      <c r="D32" s="111" t="s">
        <v>469</v>
      </c>
      <c r="E32" s="112" t="s">
        <v>376</v>
      </c>
      <c r="F32" s="106">
        <f>G32+J32</f>
        <v>0</v>
      </c>
      <c r="G32" s="113"/>
      <c r="H32" s="114"/>
      <c r="I32" s="114"/>
      <c r="J32" s="114"/>
      <c r="K32" s="106">
        <f>M32+P32</f>
        <v>0</v>
      </c>
      <c r="L32" s="114"/>
      <c r="M32" s="114"/>
      <c r="N32" s="114"/>
      <c r="O32" s="114"/>
      <c r="P32" s="114"/>
      <c r="Q32" s="106">
        <f>F32+K32</f>
        <v>0</v>
      </c>
    </row>
    <row r="33" spans="2:17" s="16" customFormat="1" ht="63.75" hidden="1" customHeight="1" x14ac:dyDescent="0.25">
      <c r="B33" s="111" t="s">
        <v>377</v>
      </c>
      <c r="C33" s="115">
        <v>1025</v>
      </c>
      <c r="D33" s="111" t="s">
        <v>467</v>
      </c>
      <c r="E33" s="112" t="s">
        <v>378</v>
      </c>
      <c r="F33" s="106">
        <f>G33+J33</f>
        <v>0</v>
      </c>
      <c r="G33" s="113"/>
      <c r="H33" s="114"/>
      <c r="I33" s="114"/>
      <c r="J33" s="114"/>
      <c r="K33" s="106">
        <f>M33+P33</f>
        <v>0</v>
      </c>
      <c r="L33" s="114"/>
      <c r="M33" s="114"/>
      <c r="N33" s="114"/>
      <c r="O33" s="114"/>
      <c r="P33" s="114"/>
      <c r="Q33" s="106">
        <f>F33+K33</f>
        <v>0</v>
      </c>
    </row>
    <row r="34" spans="2:17" s="16" customFormat="1" ht="42.75" hidden="1" customHeight="1" x14ac:dyDescent="0.25">
      <c r="B34" s="109" t="s">
        <v>466</v>
      </c>
      <c r="C34" s="120">
        <v>1030</v>
      </c>
      <c r="D34" s="109"/>
      <c r="E34" s="128" t="s">
        <v>379</v>
      </c>
      <c r="F34" s="106">
        <f t="shared" ref="F34:Q34" si="5">F35+F36+F37+F38</f>
        <v>0</v>
      </c>
      <c r="G34" s="113">
        <f t="shared" si="5"/>
        <v>0</v>
      </c>
      <c r="H34" s="114">
        <f t="shared" si="5"/>
        <v>0</v>
      </c>
      <c r="I34" s="114">
        <f t="shared" si="5"/>
        <v>0</v>
      </c>
      <c r="J34" s="114">
        <f t="shared" si="5"/>
        <v>0</v>
      </c>
      <c r="K34" s="106">
        <f t="shared" si="5"/>
        <v>0</v>
      </c>
      <c r="L34" s="114">
        <f t="shared" si="5"/>
        <v>0</v>
      </c>
      <c r="M34" s="114">
        <f t="shared" si="5"/>
        <v>0</v>
      </c>
      <c r="N34" s="114">
        <f t="shared" si="5"/>
        <v>0</v>
      </c>
      <c r="O34" s="114">
        <f t="shared" si="5"/>
        <v>0</v>
      </c>
      <c r="P34" s="114">
        <f t="shared" si="5"/>
        <v>0</v>
      </c>
      <c r="Q34" s="106">
        <f t="shared" si="5"/>
        <v>0</v>
      </c>
    </row>
    <row r="35" spans="2:17" s="16" customFormat="1" ht="40.5" hidden="1" customHeight="1" x14ac:dyDescent="0.25">
      <c r="B35" s="111" t="s">
        <v>380</v>
      </c>
      <c r="C35" s="115">
        <v>1031</v>
      </c>
      <c r="D35" s="111" t="s">
        <v>371</v>
      </c>
      <c r="E35" s="112" t="s">
        <v>372</v>
      </c>
      <c r="F35" s="106">
        <f>G35</f>
        <v>0</v>
      </c>
      <c r="G35" s="113"/>
      <c r="H35" s="114"/>
      <c r="I35" s="114"/>
      <c r="J35" s="114"/>
      <c r="K35" s="106"/>
      <c r="L35" s="114"/>
      <c r="M35" s="114"/>
      <c r="N35" s="114"/>
      <c r="O35" s="114"/>
      <c r="P35" s="114"/>
      <c r="Q35" s="106">
        <f t="shared" ref="Q35:Q45" si="6">F35+K35</f>
        <v>0</v>
      </c>
    </row>
    <row r="36" spans="2:17" s="16" customFormat="1" ht="63.75" hidden="1" customHeight="1" x14ac:dyDescent="0.25">
      <c r="B36" s="111" t="s">
        <v>381</v>
      </c>
      <c r="C36" s="115">
        <v>1032</v>
      </c>
      <c r="D36" s="111" t="s">
        <v>469</v>
      </c>
      <c r="E36" s="112" t="s">
        <v>374</v>
      </c>
      <c r="F36" s="106">
        <f>G36</f>
        <v>0</v>
      </c>
      <c r="G36" s="113"/>
      <c r="H36" s="114"/>
      <c r="I36" s="114"/>
      <c r="J36" s="114"/>
      <c r="K36" s="106"/>
      <c r="L36" s="114"/>
      <c r="M36" s="114"/>
      <c r="N36" s="114"/>
      <c r="O36" s="114"/>
      <c r="P36" s="114"/>
      <c r="Q36" s="106">
        <f t="shared" si="6"/>
        <v>0</v>
      </c>
    </row>
    <row r="37" spans="2:17" s="16" customFormat="1" ht="51" hidden="1" customHeight="1" x14ac:dyDescent="0.25">
      <c r="B37" s="111" t="s">
        <v>382</v>
      </c>
      <c r="C37" s="115">
        <v>1033</v>
      </c>
      <c r="D37" s="111" t="s">
        <v>469</v>
      </c>
      <c r="E37" s="112" t="s">
        <v>376</v>
      </c>
      <c r="F37" s="106">
        <f>G37</f>
        <v>0</v>
      </c>
      <c r="G37" s="113"/>
      <c r="H37" s="114"/>
      <c r="I37" s="114"/>
      <c r="J37" s="114"/>
      <c r="K37" s="106"/>
      <c r="L37" s="114"/>
      <c r="M37" s="114"/>
      <c r="N37" s="114"/>
      <c r="O37" s="114"/>
      <c r="P37" s="114"/>
      <c r="Q37" s="106">
        <f t="shared" si="6"/>
        <v>0</v>
      </c>
    </row>
    <row r="38" spans="2:17" s="16" customFormat="1" ht="63.75" hidden="1" customHeight="1" x14ac:dyDescent="0.25">
      <c r="B38" s="111" t="s">
        <v>383</v>
      </c>
      <c r="C38" s="115">
        <v>1035</v>
      </c>
      <c r="D38" s="111" t="s">
        <v>469</v>
      </c>
      <c r="E38" s="112" t="s">
        <v>378</v>
      </c>
      <c r="F38" s="106">
        <f>G38</f>
        <v>0</v>
      </c>
      <c r="G38" s="113"/>
      <c r="H38" s="114"/>
      <c r="I38" s="114"/>
      <c r="J38" s="114"/>
      <c r="K38" s="106"/>
      <c r="L38" s="114"/>
      <c r="M38" s="114"/>
      <c r="N38" s="114"/>
      <c r="O38" s="114"/>
      <c r="P38" s="114"/>
      <c r="Q38" s="106">
        <f t="shared" si="6"/>
        <v>0</v>
      </c>
    </row>
    <row r="39" spans="2:17" s="16" customFormat="1" ht="63.75" hidden="1" customHeight="1" x14ac:dyDescent="0.25">
      <c r="B39" s="111" t="s">
        <v>555</v>
      </c>
      <c r="C39" s="115">
        <v>1043</v>
      </c>
      <c r="D39" s="111" t="s">
        <v>469</v>
      </c>
      <c r="E39" s="112" t="s">
        <v>376</v>
      </c>
      <c r="F39" s="106">
        <f>G39</f>
        <v>0</v>
      </c>
      <c r="G39" s="113"/>
      <c r="H39" s="114"/>
      <c r="I39" s="114"/>
      <c r="J39" s="114"/>
      <c r="K39" s="106">
        <f t="shared" ref="K39:K45" si="7">M39+P39</f>
        <v>0</v>
      </c>
      <c r="L39" s="114"/>
      <c r="M39" s="114"/>
      <c r="N39" s="114"/>
      <c r="O39" s="114"/>
      <c r="P39" s="114"/>
      <c r="Q39" s="106">
        <f t="shared" si="6"/>
        <v>0</v>
      </c>
    </row>
    <row r="40" spans="2:17" s="16" customFormat="1" ht="63.75" hidden="1" customHeight="1" x14ac:dyDescent="0.25">
      <c r="B40" s="109" t="s">
        <v>351</v>
      </c>
      <c r="C40" s="120">
        <v>1070</v>
      </c>
      <c r="D40" s="120" t="s">
        <v>468</v>
      </c>
      <c r="E40" s="129" t="s">
        <v>384</v>
      </c>
      <c r="F40" s="106">
        <f>G40+J40</f>
        <v>0</v>
      </c>
      <c r="G40" s="113"/>
      <c r="H40" s="114"/>
      <c r="I40" s="114"/>
      <c r="J40" s="114"/>
      <c r="K40" s="106">
        <f t="shared" si="7"/>
        <v>0</v>
      </c>
      <c r="L40" s="114"/>
      <c r="M40" s="114"/>
      <c r="N40" s="114"/>
      <c r="O40" s="114"/>
      <c r="P40" s="114"/>
      <c r="Q40" s="106">
        <f t="shared" si="6"/>
        <v>0</v>
      </c>
    </row>
    <row r="41" spans="2:17" s="16" customFormat="1" ht="144" hidden="1" customHeight="1" x14ac:dyDescent="0.25">
      <c r="B41" s="109" t="s">
        <v>76</v>
      </c>
      <c r="C41" s="120">
        <v>1060</v>
      </c>
      <c r="D41" s="109" t="s">
        <v>371</v>
      </c>
      <c r="E41" s="128" t="s">
        <v>106</v>
      </c>
      <c r="F41" s="106">
        <f>G41</f>
        <v>0</v>
      </c>
      <c r="G41" s="113">
        <f>G42+G43+G44</f>
        <v>0</v>
      </c>
      <c r="H41" s="114">
        <f>H42+H43+H44</f>
        <v>0</v>
      </c>
      <c r="I41" s="114">
        <f>I42+I43+I44</f>
        <v>0</v>
      </c>
      <c r="J41" s="114">
        <f>J42+J43+J44</f>
        <v>0</v>
      </c>
      <c r="K41" s="106">
        <f t="shared" si="7"/>
        <v>0</v>
      </c>
      <c r="L41" s="114">
        <f>L42+L43+L44</f>
        <v>0</v>
      </c>
      <c r="M41" s="114">
        <f>M42+M43+M44</f>
        <v>0</v>
      </c>
      <c r="N41" s="114">
        <f>N42+N43+N44</f>
        <v>0</v>
      </c>
      <c r="O41" s="114">
        <f>O42+O43+O44</f>
        <v>0</v>
      </c>
      <c r="P41" s="114">
        <f>P42+P43+P44</f>
        <v>0</v>
      </c>
      <c r="Q41" s="106">
        <f t="shared" si="6"/>
        <v>0</v>
      </c>
    </row>
    <row r="42" spans="2:17" s="16" customFormat="1" ht="63.75" hidden="1" customHeight="1" x14ac:dyDescent="0.25">
      <c r="B42" s="111" t="s">
        <v>107</v>
      </c>
      <c r="C42" s="115">
        <v>1062</v>
      </c>
      <c r="D42" s="111" t="s">
        <v>469</v>
      </c>
      <c r="E42" s="112" t="s">
        <v>113</v>
      </c>
      <c r="F42" s="106">
        <f>G42</f>
        <v>0</v>
      </c>
      <c r="G42" s="113"/>
      <c r="H42" s="114"/>
      <c r="I42" s="114"/>
      <c r="J42" s="114"/>
      <c r="K42" s="106">
        <f t="shared" si="7"/>
        <v>0</v>
      </c>
      <c r="L42" s="114"/>
      <c r="M42" s="114"/>
      <c r="N42" s="114"/>
      <c r="O42" s="114"/>
      <c r="P42" s="114"/>
      <c r="Q42" s="106">
        <f t="shared" si="6"/>
        <v>0</v>
      </c>
    </row>
    <row r="43" spans="2:17" s="16" customFormat="1" ht="45" hidden="1" customHeight="1" x14ac:dyDescent="0.25">
      <c r="B43" s="111" t="s">
        <v>114</v>
      </c>
      <c r="C43" s="115">
        <v>1063</v>
      </c>
      <c r="D43" s="111" t="s">
        <v>467</v>
      </c>
      <c r="E43" s="130" t="s">
        <v>376</v>
      </c>
      <c r="F43" s="106">
        <f>G43</f>
        <v>0</v>
      </c>
      <c r="G43" s="113"/>
      <c r="H43" s="114"/>
      <c r="I43" s="114"/>
      <c r="J43" s="114"/>
      <c r="K43" s="106">
        <f t="shared" si="7"/>
        <v>0</v>
      </c>
      <c r="L43" s="114"/>
      <c r="M43" s="114"/>
      <c r="N43" s="114"/>
      <c r="O43" s="114"/>
      <c r="P43" s="114"/>
      <c r="Q43" s="106">
        <f t="shared" si="6"/>
        <v>0</v>
      </c>
    </row>
    <row r="44" spans="2:17" s="16" customFormat="1" ht="69" hidden="1" customHeight="1" x14ac:dyDescent="0.25">
      <c r="B44" s="111" t="s">
        <v>115</v>
      </c>
      <c r="C44" s="115">
        <v>1065</v>
      </c>
      <c r="D44" s="111" t="s">
        <v>467</v>
      </c>
      <c r="E44" s="112" t="s">
        <v>378</v>
      </c>
      <c r="F44" s="106">
        <f>G44</f>
        <v>0</v>
      </c>
      <c r="G44" s="113"/>
      <c r="H44" s="114"/>
      <c r="I44" s="114"/>
      <c r="J44" s="114"/>
      <c r="K44" s="106">
        <f t="shared" si="7"/>
        <v>0</v>
      </c>
      <c r="L44" s="114"/>
      <c r="M44" s="114"/>
      <c r="N44" s="114"/>
      <c r="O44" s="114"/>
      <c r="P44" s="114"/>
      <c r="Q44" s="106">
        <f t="shared" si="6"/>
        <v>0</v>
      </c>
    </row>
    <row r="45" spans="2:17" s="16" customFormat="1" ht="51.75" hidden="1" customHeight="1" x14ac:dyDescent="0.25">
      <c r="B45" s="111" t="s">
        <v>351</v>
      </c>
      <c r="C45" s="115">
        <v>1070</v>
      </c>
      <c r="D45" s="111" t="s">
        <v>468</v>
      </c>
      <c r="E45" s="112" t="s">
        <v>384</v>
      </c>
      <c r="F45" s="106">
        <f>G45</f>
        <v>0</v>
      </c>
      <c r="G45" s="113"/>
      <c r="H45" s="114"/>
      <c r="I45" s="114"/>
      <c r="J45" s="114"/>
      <c r="K45" s="106">
        <f t="shared" si="7"/>
        <v>0</v>
      </c>
      <c r="L45" s="114"/>
      <c r="M45" s="114"/>
      <c r="N45" s="114"/>
      <c r="O45" s="114"/>
      <c r="P45" s="114"/>
      <c r="Q45" s="106">
        <f t="shared" si="6"/>
        <v>0</v>
      </c>
    </row>
    <row r="46" spans="2:17" s="16" customFormat="1" ht="54" hidden="1" customHeight="1" x14ac:dyDescent="0.25">
      <c r="B46" s="109" t="s">
        <v>352</v>
      </c>
      <c r="C46" s="120">
        <v>1090</v>
      </c>
      <c r="D46" s="109"/>
      <c r="E46" s="128" t="s">
        <v>385</v>
      </c>
      <c r="F46" s="106">
        <f t="shared" ref="F46:Q46" si="8">F47+F48+F49</f>
        <v>0</v>
      </c>
      <c r="G46" s="113">
        <f t="shared" si="8"/>
        <v>0</v>
      </c>
      <c r="H46" s="114">
        <f t="shared" si="8"/>
        <v>0</v>
      </c>
      <c r="I46" s="114">
        <f t="shared" si="8"/>
        <v>0</v>
      </c>
      <c r="J46" s="114">
        <f t="shared" si="8"/>
        <v>0</v>
      </c>
      <c r="K46" s="106">
        <f t="shared" si="8"/>
        <v>0</v>
      </c>
      <c r="L46" s="114">
        <f t="shared" si="8"/>
        <v>0</v>
      </c>
      <c r="M46" s="114">
        <f t="shared" si="8"/>
        <v>0</v>
      </c>
      <c r="N46" s="114">
        <f t="shared" si="8"/>
        <v>0</v>
      </c>
      <c r="O46" s="114">
        <f t="shared" si="8"/>
        <v>0</v>
      </c>
      <c r="P46" s="114">
        <f t="shared" si="8"/>
        <v>0</v>
      </c>
      <c r="Q46" s="106">
        <f t="shared" si="8"/>
        <v>0</v>
      </c>
    </row>
    <row r="47" spans="2:17" s="16" customFormat="1" ht="63.75" hidden="1" customHeight="1" x14ac:dyDescent="0.25">
      <c r="B47" s="111" t="s">
        <v>386</v>
      </c>
      <c r="C47" s="115">
        <v>1091</v>
      </c>
      <c r="D47" s="111" t="s">
        <v>470</v>
      </c>
      <c r="E47" s="112" t="s">
        <v>387</v>
      </c>
      <c r="F47" s="106">
        <f>G47</f>
        <v>0</v>
      </c>
      <c r="G47" s="113"/>
      <c r="H47" s="114"/>
      <c r="I47" s="114"/>
      <c r="J47" s="114"/>
      <c r="K47" s="106">
        <f>M47+P47</f>
        <v>0</v>
      </c>
      <c r="L47" s="114"/>
      <c r="M47" s="114"/>
      <c r="N47" s="114"/>
      <c r="O47" s="114"/>
      <c r="P47" s="114"/>
      <c r="Q47" s="106">
        <f>F47+K47</f>
        <v>0</v>
      </c>
    </row>
    <row r="48" spans="2:17" s="16" customFormat="1" ht="54" hidden="1" customHeight="1" x14ac:dyDescent="0.25">
      <c r="B48" s="111" t="s">
        <v>388</v>
      </c>
      <c r="C48" s="115">
        <v>1092</v>
      </c>
      <c r="D48" s="111" t="s">
        <v>389</v>
      </c>
      <c r="E48" s="112" t="s">
        <v>390</v>
      </c>
      <c r="F48" s="106">
        <f>G48</f>
        <v>0</v>
      </c>
      <c r="G48" s="113"/>
      <c r="H48" s="114"/>
      <c r="I48" s="114"/>
      <c r="J48" s="114"/>
      <c r="K48" s="106"/>
      <c r="L48" s="114"/>
      <c r="M48" s="114"/>
      <c r="N48" s="114"/>
      <c r="O48" s="114"/>
      <c r="P48" s="114"/>
      <c r="Q48" s="106">
        <f>F48+K48</f>
        <v>0</v>
      </c>
    </row>
    <row r="49" spans="2:17" s="16" customFormat="1" ht="105" hidden="1" customHeight="1" x14ac:dyDescent="0.25">
      <c r="B49" s="111" t="s">
        <v>132</v>
      </c>
      <c r="C49" s="115">
        <v>1094</v>
      </c>
      <c r="D49" s="111" t="s">
        <v>470</v>
      </c>
      <c r="E49" s="112" t="s">
        <v>133</v>
      </c>
      <c r="F49" s="106">
        <f>G49</f>
        <v>0</v>
      </c>
      <c r="G49" s="113"/>
      <c r="H49" s="114"/>
      <c r="I49" s="114"/>
      <c r="J49" s="114"/>
      <c r="K49" s="106">
        <f>M49+P49</f>
        <v>0</v>
      </c>
      <c r="L49" s="114"/>
      <c r="M49" s="114"/>
      <c r="N49" s="114"/>
      <c r="O49" s="114"/>
      <c r="P49" s="114"/>
      <c r="Q49" s="106">
        <f>F49+K49</f>
        <v>0</v>
      </c>
    </row>
    <row r="50" spans="2:17" s="16" customFormat="1" ht="37.5" hidden="1" customHeight="1" x14ac:dyDescent="0.25">
      <c r="B50" s="109" t="s">
        <v>391</v>
      </c>
      <c r="C50" s="120">
        <v>1100</v>
      </c>
      <c r="D50" s="109"/>
      <c r="E50" s="128" t="s">
        <v>392</v>
      </c>
      <c r="F50" s="106">
        <f t="shared" ref="F50:Q50" si="9">F51+F52+F53</f>
        <v>0</v>
      </c>
      <c r="G50" s="110">
        <f t="shared" si="9"/>
        <v>0</v>
      </c>
      <c r="H50" s="106">
        <f t="shared" si="9"/>
        <v>0</v>
      </c>
      <c r="I50" s="106">
        <f t="shared" si="9"/>
        <v>0</v>
      </c>
      <c r="J50" s="106">
        <f t="shared" si="9"/>
        <v>0</v>
      </c>
      <c r="K50" s="106">
        <f t="shared" si="9"/>
        <v>0</v>
      </c>
      <c r="L50" s="106">
        <f t="shared" si="9"/>
        <v>0</v>
      </c>
      <c r="M50" s="106">
        <f t="shared" si="9"/>
        <v>0</v>
      </c>
      <c r="N50" s="106">
        <f t="shared" si="9"/>
        <v>0</v>
      </c>
      <c r="O50" s="106">
        <f t="shared" si="9"/>
        <v>0</v>
      </c>
      <c r="P50" s="106">
        <f t="shared" si="9"/>
        <v>0</v>
      </c>
      <c r="Q50" s="106">
        <f t="shared" si="9"/>
        <v>0</v>
      </c>
    </row>
    <row r="51" spans="2:17" s="16" customFormat="1" ht="52.5" hidden="1" customHeight="1" x14ac:dyDescent="0.25">
      <c r="B51" s="111" t="s">
        <v>393</v>
      </c>
      <c r="C51" s="115">
        <v>1101</v>
      </c>
      <c r="D51" s="111" t="s">
        <v>471</v>
      </c>
      <c r="E51" s="112" t="s">
        <v>579</v>
      </c>
      <c r="F51" s="106">
        <f>G51</f>
        <v>0</v>
      </c>
      <c r="G51" s="113"/>
      <c r="H51" s="114"/>
      <c r="I51" s="114"/>
      <c r="J51" s="114"/>
      <c r="K51" s="106">
        <f>M51+P51</f>
        <v>0</v>
      </c>
      <c r="L51" s="114"/>
      <c r="M51" s="114"/>
      <c r="N51" s="114"/>
      <c r="O51" s="114"/>
      <c r="P51" s="114"/>
      <c r="Q51" s="106">
        <f>F51+K51</f>
        <v>0</v>
      </c>
    </row>
    <row r="52" spans="2:17" s="16" customFormat="1" ht="45" hidden="1" customHeight="1" x14ac:dyDescent="0.25">
      <c r="B52" s="111" t="s">
        <v>394</v>
      </c>
      <c r="C52" s="115">
        <v>1102</v>
      </c>
      <c r="D52" s="111" t="s">
        <v>395</v>
      </c>
      <c r="E52" s="112" t="s">
        <v>580</v>
      </c>
      <c r="F52" s="106">
        <f>G52</f>
        <v>0</v>
      </c>
      <c r="G52" s="113"/>
      <c r="H52" s="114"/>
      <c r="I52" s="114"/>
      <c r="J52" s="114"/>
      <c r="K52" s="106"/>
      <c r="L52" s="114"/>
      <c r="M52" s="114"/>
      <c r="N52" s="114"/>
      <c r="O52" s="114"/>
      <c r="P52" s="114"/>
      <c r="Q52" s="106">
        <f>F52+K52</f>
        <v>0</v>
      </c>
    </row>
    <row r="53" spans="2:17" s="16" customFormat="1" ht="93.75" hidden="1" customHeight="1" x14ac:dyDescent="0.25">
      <c r="B53" s="111" t="s">
        <v>134</v>
      </c>
      <c r="C53" s="115">
        <v>1104</v>
      </c>
      <c r="D53" s="111" t="s">
        <v>471</v>
      </c>
      <c r="E53" s="131" t="s">
        <v>135</v>
      </c>
      <c r="F53" s="106">
        <f>G53</f>
        <v>0</v>
      </c>
      <c r="G53" s="113"/>
      <c r="H53" s="114"/>
      <c r="I53" s="114"/>
      <c r="J53" s="114"/>
      <c r="K53" s="106">
        <f>M53+P53</f>
        <v>0</v>
      </c>
      <c r="L53" s="114"/>
      <c r="M53" s="114"/>
      <c r="N53" s="114"/>
      <c r="O53" s="114"/>
      <c r="P53" s="114"/>
      <c r="Q53" s="106">
        <f>F53+K53</f>
        <v>0</v>
      </c>
    </row>
    <row r="54" spans="2:17" s="16" customFormat="1" ht="39" hidden="1" customHeight="1" x14ac:dyDescent="0.25">
      <c r="B54" s="109" t="s">
        <v>353</v>
      </c>
      <c r="C54" s="120">
        <v>1120</v>
      </c>
      <c r="D54" s="109" t="s">
        <v>396</v>
      </c>
      <c r="E54" s="128" t="s">
        <v>397</v>
      </c>
      <c r="F54" s="106">
        <f>G54</f>
        <v>0</v>
      </c>
      <c r="G54" s="113"/>
      <c r="H54" s="114"/>
      <c r="I54" s="114"/>
      <c r="J54" s="106"/>
      <c r="K54" s="106">
        <f>M54+P54</f>
        <v>0</v>
      </c>
      <c r="L54" s="106"/>
      <c r="M54" s="114"/>
      <c r="N54" s="114"/>
      <c r="O54" s="114"/>
      <c r="P54" s="106"/>
      <c r="Q54" s="106">
        <f>F54+K54</f>
        <v>0</v>
      </c>
    </row>
    <row r="55" spans="2:17" s="16" customFormat="1" ht="34.5" hidden="1" customHeight="1" x14ac:dyDescent="0.25">
      <c r="B55" s="109" t="s">
        <v>354</v>
      </c>
      <c r="C55" s="120">
        <v>1140</v>
      </c>
      <c r="D55" s="109"/>
      <c r="E55" s="128" t="s">
        <v>358</v>
      </c>
      <c r="F55" s="106">
        <f>F56+F57</f>
        <v>0</v>
      </c>
      <c r="G55" s="113">
        <f>G56+G57</f>
        <v>0</v>
      </c>
      <c r="H55" s="114">
        <f>H56+H57</f>
        <v>0</v>
      </c>
      <c r="I55" s="114">
        <f>I56+I57</f>
        <v>0</v>
      </c>
      <c r="J55" s="114">
        <f>J56+J57</f>
        <v>0</v>
      </c>
      <c r="K55" s="106">
        <f>M55+P55</f>
        <v>0</v>
      </c>
      <c r="L55" s="114">
        <f t="shared" ref="L55:Q55" si="10">L56+L57</f>
        <v>0</v>
      </c>
      <c r="M55" s="114">
        <f t="shared" si="10"/>
        <v>0</v>
      </c>
      <c r="N55" s="114">
        <f t="shared" si="10"/>
        <v>0</v>
      </c>
      <c r="O55" s="114">
        <f t="shared" si="10"/>
        <v>0</v>
      </c>
      <c r="P55" s="114">
        <f t="shared" si="10"/>
        <v>0</v>
      </c>
      <c r="Q55" s="106">
        <f t="shared" si="10"/>
        <v>0</v>
      </c>
    </row>
    <row r="56" spans="2:17" s="16" customFormat="1" ht="33" hidden="1" customHeight="1" x14ac:dyDescent="0.25">
      <c r="B56" s="111" t="s">
        <v>398</v>
      </c>
      <c r="C56" s="115">
        <v>1141</v>
      </c>
      <c r="D56" s="111" t="s">
        <v>349</v>
      </c>
      <c r="E56" s="112" t="s">
        <v>615</v>
      </c>
      <c r="F56" s="106">
        <f>G56</f>
        <v>0</v>
      </c>
      <c r="G56" s="113"/>
      <c r="H56" s="114"/>
      <c r="I56" s="114"/>
      <c r="J56" s="114"/>
      <c r="K56" s="106">
        <f>M56+P56</f>
        <v>0</v>
      </c>
      <c r="L56" s="114"/>
      <c r="M56" s="114"/>
      <c r="N56" s="114"/>
      <c r="O56" s="114"/>
      <c r="P56" s="114"/>
      <c r="Q56" s="106">
        <f>F56+K56</f>
        <v>0</v>
      </c>
    </row>
    <row r="57" spans="2:17" s="16" customFormat="1" ht="20.25" hidden="1" customHeight="1" x14ac:dyDescent="0.25">
      <c r="B57" s="111" t="s">
        <v>399</v>
      </c>
      <c r="C57" s="115">
        <v>1142</v>
      </c>
      <c r="D57" s="111" t="s">
        <v>349</v>
      </c>
      <c r="E57" s="112" t="s">
        <v>617</v>
      </c>
      <c r="F57" s="106">
        <f>G57</f>
        <v>0</v>
      </c>
      <c r="G57" s="113"/>
      <c r="H57" s="114"/>
      <c r="I57" s="114"/>
      <c r="J57" s="114"/>
      <c r="K57" s="106">
        <f>M57+P57</f>
        <v>0</v>
      </c>
      <c r="L57" s="114"/>
      <c r="M57" s="114"/>
      <c r="N57" s="114"/>
      <c r="O57" s="114"/>
      <c r="P57" s="114"/>
      <c r="Q57" s="106">
        <f>F57+K57</f>
        <v>0</v>
      </c>
    </row>
    <row r="58" spans="2:17" ht="15" hidden="1" customHeight="1" x14ac:dyDescent="0.25">
      <c r="B58" s="111"/>
      <c r="C58" s="115"/>
      <c r="D58" s="111"/>
      <c r="E58" s="131"/>
      <c r="F58" s="106"/>
      <c r="G58" s="113"/>
      <c r="H58" s="114"/>
      <c r="I58" s="114"/>
      <c r="J58" s="114"/>
      <c r="K58" s="106"/>
      <c r="L58" s="106"/>
      <c r="M58" s="114"/>
      <c r="N58" s="114"/>
      <c r="O58" s="114"/>
      <c r="P58" s="114"/>
      <c r="Q58" s="106"/>
    </row>
    <row r="59" spans="2:17" ht="15" hidden="1" customHeight="1" x14ac:dyDescent="0.25">
      <c r="B59" s="111"/>
      <c r="C59" s="115"/>
      <c r="D59" s="111"/>
      <c r="E59" s="112"/>
      <c r="F59" s="106"/>
      <c r="G59" s="113"/>
      <c r="H59" s="114"/>
      <c r="I59" s="114"/>
      <c r="J59" s="114"/>
      <c r="K59" s="106"/>
      <c r="L59" s="106"/>
      <c r="M59" s="114"/>
      <c r="N59" s="114"/>
      <c r="O59" s="114"/>
      <c r="P59" s="114"/>
      <c r="Q59" s="106"/>
    </row>
    <row r="60" spans="2:17" ht="18.75" hidden="1" customHeight="1" x14ac:dyDescent="0.25">
      <c r="B60" s="111" t="s">
        <v>357</v>
      </c>
      <c r="C60" s="115">
        <v>1160</v>
      </c>
      <c r="D60" s="111"/>
      <c r="E60" s="116" t="s">
        <v>358</v>
      </c>
      <c r="F60" s="106">
        <f t="shared" ref="F60:F91" si="11">G60+J60</f>
        <v>0</v>
      </c>
      <c r="G60" s="113">
        <f>G61+G62</f>
        <v>0</v>
      </c>
      <c r="H60" s="114">
        <f>H61+H62</f>
        <v>0</v>
      </c>
      <c r="I60" s="114">
        <f>I61+I62</f>
        <v>0</v>
      </c>
      <c r="J60" s="114">
        <f>J61+J62</f>
        <v>0</v>
      </c>
      <c r="K60" s="106">
        <f t="shared" ref="K60:K77" si="12">M60+P60</f>
        <v>0</v>
      </c>
      <c r="L60" s="106">
        <f>L61+L62</f>
        <v>0</v>
      </c>
      <c r="M60" s="114">
        <f>M61+M62</f>
        <v>0</v>
      </c>
      <c r="N60" s="114">
        <f>N61+N62</f>
        <v>0</v>
      </c>
      <c r="O60" s="114">
        <f>O61+O62</f>
        <v>0</v>
      </c>
      <c r="P60" s="114">
        <f>P61+P62</f>
        <v>0</v>
      </c>
      <c r="Q60" s="106">
        <f t="shared" ref="Q60:Q91" si="13">F60+K60</f>
        <v>0</v>
      </c>
    </row>
    <row r="61" spans="2:17" s="17" customFormat="1" ht="33.75" hidden="1" customHeight="1" x14ac:dyDescent="0.25">
      <c r="B61" s="117" t="s">
        <v>613</v>
      </c>
      <c r="C61" s="118">
        <v>1161</v>
      </c>
      <c r="D61" s="117" t="s">
        <v>349</v>
      </c>
      <c r="E61" s="123" t="s">
        <v>615</v>
      </c>
      <c r="F61" s="106">
        <f t="shared" si="11"/>
        <v>0</v>
      </c>
      <c r="G61" s="113"/>
      <c r="H61" s="114"/>
      <c r="I61" s="114"/>
      <c r="J61" s="114"/>
      <c r="K61" s="106">
        <f t="shared" si="12"/>
        <v>0</v>
      </c>
      <c r="L61" s="106"/>
      <c r="M61" s="114"/>
      <c r="N61" s="114"/>
      <c r="O61" s="114"/>
      <c r="P61" s="114"/>
      <c r="Q61" s="106">
        <f t="shared" si="13"/>
        <v>0</v>
      </c>
    </row>
    <row r="62" spans="2:17" s="17" customFormat="1" ht="15" hidden="1" customHeight="1" x14ac:dyDescent="0.25">
      <c r="B62" s="117" t="s">
        <v>616</v>
      </c>
      <c r="C62" s="118">
        <v>1162</v>
      </c>
      <c r="D62" s="117" t="s">
        <v>349</v>
      </c>
      <c r="E62" s="132" t="s">
        <v>617</v>
      </c>
      <c r="F62" s="106">
        <f t="shared" si="11"/>
        <v>0</v>
      </c>
      <c r="G62" s="113"/>
      <c r="H62" s="114"/>
      <c r="I62" s="114"/>
      <c r="J62" s="114"/>
      <c r="K62" s="106">
        <f t="shared" si="12"/>
        <v>0</v>
      </c>
      <c r="L62" s="106"/>
      <c r="M62" s="114"/>
      <c r="N62" s="114"/>
      <c r="O62" s="114"/>
      <c r="P62" s="114"/>
      <c r="Q62" s="106">
        <f t="shared" si="13"/>
        <v>0</v>
      </c>
    </row>
    <row r="63" spans="2:17" s="16" customFormat="1" ht="30" hidden="1" customHeight="1" x14ac:dyDescent="0.25">
      <c r="B63" s="105"/>
      <c r="C63" s="118"/>
      <c r="D63" s="117"/>
      <c r="E63" s="133" t="s">
        <v>170</v>
      </c>
      <c r="F63" s="106">
        <f t="shared" si="11"/>
        <v>0</v>
      </c>
      <c r="G63" s="134"/>
      <c r="H63" s="135"/>
      <c r="I63" s="125"/>
      <c r="J63" s="125"/>
      <c r="K63" s="106">
        <f t="shared" si="12"/>
        <v>0</v>
      </c>
      <c r="L63" s="106"/>
      <c r="M63" s="125"/>
      <c r="N63" s="125"/>
      <c r="O63" s="125"/>
      <c r="P63" s="125"/>
      <c r="Q63" s="106">
        <f t="shared" si="13"/>
        <v>0</v>
      </c>
    </row>
    <row r="64" spans="2:17" ht="36" hidden="1" customHeight="1" x14ac:dyDescent="0.25">
      <c r="B64" s="105"/>
      <c r="C64" s="118"/>
      <c r="D64" s="117"/>
      <c r="E64" s="133" t="s">
        <v>260</v>
      </c>
      <c r="F64" s="106">
        <f t="shared" si="11"/>
        <v>0</v>
      </c>
      <c r="G64" s="134"/>
      <c r="H64" s="135"/>
      <c r="I64" s="125"/>
      <c r="J64" s="125"/>
      <c r="K64" s="106">
        <f t="shared" si="12"/>
        <v>0</v>
      </c>
      <c r="L64" s="106"/>
      <c r="M64" s="125"/>
      <c r="N64" s="125"/>
      <c r="O64" s="125"/>
      <c r="P64" s="125"/>
      <c r="Q64" s="106">
        <f t="shared" si="13"/>
        <v>0</v>
      </c>
    </row>
    <row r="65" spans="2:17" ht="75" hidden="1" customHeight="1" x14ac:dyDescent="0.25">
      <c r="B65" s="111" t="s">
        <v>314</v>
      </c>
      <c r="C65" s="115">
        <v>1182</v>
      </c>
      <c r="D65" s="111" t="s">
        <v>349</v>
      </c>
      <c r="E65" s="130" t="s">
        <v>315</v>
      </c>
      <c r="F65" s="106">
        <f t="shared" si="11"/>
        <v>0</v>
      </c>
      <c r="G65" s="113"/>
      <c r="H65" s="114"/>
      <c r="I65" s="106"/>
      <c r="J65" s="106"/>
      <c r="K65" s="106">
        <f t="shared" si="12"/>
        <v>0</v>
      </c>
      <c r="L65" s="114"/>
      <c r="M65" s="114"/>
      <c r="N65" s="114"/>
      <c r="O65" s="114"/>
      <c r="P65" s="114"/>
      <c r="Q65" s="106">
        <f t="shared" si="13"/>
        <v>0</v>
      </c>
    </row>
    <row r="66" spans="2:17" s="16" customFormat="1" ht="14.25" hidden="1" customHeight="1" x14ac:dyDescent="0.25">
      <c r="B66" s="109" t="s">
        <v>355</v>
      </c>
      <c r="C66" s="120">
        <v>3000</v>
      </c>
      <c r="D66" s="333" t="s">
        <v>240</v>
      </c>
      <c r="E66" s="334"/>
      <c r="F66" s="106">
        <f t="shared" si="11"/>
        <v>0</v>
      </c>
      <c r="G66" s="110">
        <f>G67</f>
        <v>0</v>
      </c>
      <c r="H66" s="106">
        <f>H67</f>
        <v>0</v>
      </c>
      <c r="I66" s="106">
        <f>I67</f>
        <v>0</v>
      </c>
      <c r="J66" s="106">
        <f>J67</f>
        <v>0</v>
      </c>
      <c r="K66" s="106">
        <f t="shared" si="12"/>
        <v>0</v>
      </c>
      <c r="L66" s="106">
        <f>L67</f>
        <v>0</v>
      </c>
      <c r="M66" s="106">
        <f>M67</f>
        <v>0</v>
      </c>
      <c r="N66" s="106">
        <f>N67</f>
        <v>0</v>
      </c>
      <c r="O66" s="106">
        <f>O67</f>
        <v>0</v>
      </c>
      <c r="P66" s="106">
        <f>P67</f>
        <v>0</v>
      </c>
      <c r="Q66" s="106">
        <f t="shared" si="13"/>
        <v>0</v>
      </c>
    </row>
    <row r="67" spans="2:17" ht="81.75" hidden="1" customHeight="1" x14ac:dyDescent="0.25">
      <c r="B67" s="111" t="s">
        <v>359</v>
      </c>
      <c r="C67" s="115">
        <v>3140</v>
      </c>
      <c r="D67" s="111" t="s">
        <v>472</v>
      </c>
      <c r="E67" s="112" t="s">
        <v>278</v>
      </c>
      <c r="F67" s="106">
        <f t="shared" si="11"/>
        <v>0</v>
      </c>
      <c r="G67" s="113"/>
      <c r="H67" s="106"/>
      <c r="I67" s="106"/>
      <c r="J67" s="106"/>
      <c r="K67" s="106">
        <f t="shared" si="12"/>
        <v>0</v>
      </c>
      <c r="L67" s="106"/>
      <c r="M67" s="106"/>
      <c r="N67" s="106"/>
      <c r="O67" s="106"/>
      <c r="P67" s="106"/>
      <c r="Q67" s="106">
        <f t="shared" si="13"/>
        <v>0</v>
      </c>
    </row>
    <row r="68" spans="2:17" ht="14.25" hidden="1" customHeight="1" x14ac:dyDescent="0.25">
      <c r="B68" s="109" t="s">
        <v>356</v>
      </c>
      <c r="C68" s="120">
        <v>4000</v>
      </c>
      <c r="D68" s="333" t="s">
        <v>238</v>
      </c>
      <c r="E68" s="334"/>
      <c r="F68" s="106">
        <f t="shared" si="11"/>
        <v>0</v>
      </c>
      <c r="G68" s="110">
        <f>G70+G71+G72+G74+G75+G69+G73</f>
        <v>0</v>
      </c>
      <c r="H68" s="106">
        <f>H70+H71+H72+H74+H75+H73</f>
        <v>0</v>
      </c>
      <c r="I68" s="106">
        <f>I70+I71+I72+I74+I75+I73</f>
        <v>0</v>
      </c>
      <c r="J68" s="106">
        <f>J70+J71+J72+J74+J75</f>
        <v>0</v>
      </c>
      <c r="K68" s="106">
        <f t="shared" si="12"/>
        <v>0</v>
      </c>
      <c r="L68" s="106">
        <f>L70+L71+L72+L74+L75</f>
        <v>0</v>
      </c>
      <c r="M68" s="106">
        <f>M70+M71+M72+M74+M75+M73</f>
        <v>0</v>
      </c>
      <c r="N68" s="106">
        <f>N70+N71+N72+N74+N75</f>
        <v>0</v>
      </c>
      <c r="O68" s="106">
        <f>O70+O71+O72+O74+O75</f>
        <v>0</v>
      </c>
      <c r="P68" s="106">
        <f>P70+P71+P72+P74+P75+P73</f>
        <v>0</v>
      </c>
      <c r="Q68" s="106">
        <f t="shared" si="13"/>
        <v>0</v>
      </c>
    </row>
    <row r="69" spans="2:17" ht="33.75" hidden="1" customHeight="1" x14ac:dyDescent="0.25">
      <c r="B69" s="111" t="s">
        <v>85</v>
      </c>
      <c r="C69" s="115">
        <v>4010</v>
      </c>
      <c r="D69" s="115" t="s">
        <v>86</v>
      </c>
      <c r="E69" s="130" t="s">
        <v>87</v>
      </c>
      <c r="F69" s="106">
        <f t="shared" si="11"/>
        <v>0</v>
      </c>
      <c r="G69" s="113"/>
      <c r="H69" s="114"/>
      <c r="I69" s="114"/>
      <c r="J69" s="106"/>
      <c r="K69" s="106">
        <f t="shared" si="12"/>
        <v>0</v>
      </c>
      <c r="L69" s="114"/>
      <c r="M69" s="114"/>
      <c r="N69" s="114"/>
      <c r="O69" s="114"/>
      <c r="P69" s="114"/>
      <c r="Q69" s="106">
        <f t="shared" si="13"/>
        <v>0</v>
      </c>
    </row>
    <row r="70" spans="2:17" ht="45" hidden="1" customHeight="1" x14ac:dyDescent="0.25">
      <c r="B70" s="111" t="s">
        <v>519</v>
      </c>
      <c r="C70" s="115">
        <v>4020</v>
      </c>
      <c r="D70" s="115" t="s">
        <v>491</v>
      </c>
      <c r="E70" s="130" t="s">
        <v>497</v>
      </c>
      <c r="F70" s="106">
        <f t="shared" si="11"/>
        <v>0</v>
      </c>
      <c r="G70" s="113"/>
      <c r="H70" s="114"/>
      <c r="I70" s="114"/>
      <c r="J70" s="106"/>
      <c r="K70" s="106">
        <f t="shared" si="12"/>
        <v>0</v>
      </c>
      <c r="L70" s="114"/>
      <c r="M70" s="114"/>
      <c r="N70" s="114"/>
      <c r="O70" s="114"/>
      <c r="P70" s="114"/>
      <c r="Q70" s="106">
        <f t="shared" si="13"/>
        <v>0</v>
      </c>
    </row>
    <row r="71" spans="2:17" ht="15" hidden="1" customHeight="1" x14ac:dyDescent="0.25">
      <c r="B71" s="111" t="s">
        <v>520</v>
      </c>
      <c r="C71" s="115">
        <v>4030</v>
      </c>
      <c r="D71" s="115" t="s">
        <v>492</v>
      </c>
      <c r="E71" s="130" t="s">
        <v>427</v>
      </c>
      <c r="F71" s="106">
        <f t="shared" si="11"/>
        <v>0</v>
      </c>
      <c r="G71" s="113"/>
      <c r="H71" s="114"/>
      <c r="I71" s="114"/>
      <c r="J71" s="106"/>
      <c r="K71" s="106">
        <f t="shared" si="12"/>
        <v>0</v>
      </c>
      <c r="L71" s="114"/>
      <c r="M71" s="114"/>
      <c r="N71" s="114"/>
      <c r="O71" s="114"/>
      <c r="P71" s="114"/>
      <c r="Q71" s="106">
        <f t="shared" si="13"/>
        <v>0</v>
      </c>
    </row>
    <row r="72" spans="2:17" ht="15" hidden="1" customHeight="1" x14ac:dyDescent="0.25">
      <c r="B72" s="111" t="s">
        <v>521</v>
      </c>
      <c r="C72" s="115">
        <v>4040</v>
      </c>
      <c r="D72" s="115" t="s">
        <v>492</v>
      </c>
      <c r="E72" s="130" t="s">
        <v>498</v>
      </c>
      <c r="F72" s="106">
        <f t="shared" si="11"/>
        <v>0</v>
      </c>
      <c r="G72" s="113"/>
      <c r="H72" s="114"/>
      <c r="I72" s="114"/>
      <c r="J72" s="106"/>
      <c r="K72" s="106">
        <f t="shared" si="12"/>
        <v>0</v>
      </c>
      <c r="L72" s="114"/>
      <c r="M72" s="114"/>
      <c r="N72" s="114"/>
      <c r="O72" s="114"/>
      <c r="P72" s="114"/>
      <c r="Q72" s="106">
        <f t="shared" si="13"/>
        <v>0</v>
      </c>
    </row>
    <row r="73" spans="2:17" ht="16.5" hidden="1" customHeight="1" x14ac:dyDescent="0.25">
      <c r="B73" s="111" t="s">
        <v>88</v>
      </c>
      <c r="C73" s="115">
        <v>4050</v>
      </c>
      <c r="D73" s="115" t="s">
        <v>89</v>
      </c>
      <c r="E73" s="130" t="s">
        <v>90</v>
      </c>
      <c r="F73" s="136">
        <f t="shared" si="11"/>
        <v>0</v>
      </c>
      <c r="G73" s="137"/>
      <c r="H73" s="138"/>
      <c r="I73" s="138"/>
      <c r="J73" s="136"/>
      <c r="K73" s="136">
        <f t="shared" si="12"/>
        <v>0</v>
      </c>
      <c r="L73" s="136"/>
      <c r="M73" s="138"/>
      <c r="N73" s="138"/>
      <c r="O73" s="138"/>
      <c r="P73" s="138"/>
      <c r="Q73" s="136">
        <f t="shared" si="13"/>
        <v>0</v>
      </c>
    </row>
    <row r="74" spans="2:17" ht="45" hidden="1" customHeight="1" x14ac:dyDescent="0.25">
      <c r="B74" s="111" t="s">
        <v>360</v>
      </c>
      <c r="C74" s="115">
        <v>4060</v>
      </c>
      <c r="D74" s="111" t="s">
        <v>473</v>
      </c>
      <c r="E74" s="131" t="s">
        <v>361</v>
      </c>
      <c r="F74" s="106">
        <f t="shared" si="11"/>
        <v>0</v>
      </c>
      <c r="G74" s="113"/>
      <c r="H74" s="114"/>
      <c r="I74" s="114"/>
      <c r="J74" s="106"/>
      <c r="K74" s="106">
        <f t="shared" si="12"/>
        <v>0</v>
      </c>
      <c r="L74" s="106"/>
      <c r="M74" s="106"/>
      <c r="N74" s="106"/>
      <c r="O74" s="106"/>
      <c r="P74" s="106"/>
      <c r="Q74" s="106">
        <f t="shared" si="13"/>
        <v>0</v>
      </c>
    </row>
    <row r="75" spans="2:17" ht="28.5" hidden="1" customHeight="1" x14ac:dyDescent="0.25">
      <c r="B75" s="109" t="s">
        <v>298</v>
      </c>
      <c r="C75" s="120">
        <v>4080</v>
      </c>
      <c r="D75" s="120"/>
      <c r="E75" s="129" t="s">
        <v>499</v>
      </c>
      <c r="F75" s="106">
        <f t="shared" si="11"/>
        <v>0</v>
      </c>
      <c r="G75" s="110">
        <f>G76+G77</f>
        <v>0</v>
      </c>
      <c r="H75" s="106">
        <f>H76+H77</f>
        <v>0</v>
      </c>
      <c r="I75" s="106">
        <f>I76+I77</f>
        <v>0</v>
      </c>
      <c r="J75" s="106">
        <f>J76+J77</f>
        <v>0</v>
      </c>
      <c r="K75" s="106">
        <f t="shared" si="12"/>
        <v>0</v>
      </c>
      <c r="L75" s="106">
        <f>L76+L77</f>
        <v>0</v>
      </c>
      <c r="M75" s="106">
        <f>M76+M77</f>
        <v>0</v>
      </c>
      <c r="N75" s="106"/>
      <c r="O75" s="106"/>
      <c r="P75" s="106">
        <f>P76+P77</f>
        <v>0</v>
      </c>
      <c r="Q75" s="106">
        <f t="shared" si="13"/>
        <v>0</v>
      </c>
    </row>
    <row r="76" spans="2:17" ht="30" hidden="1" customHeight="1" x14ac:dyDescent="0.25">
      <c r="B76" s="111" t="s">
        <v>299</v>
      </c>
      <c r="C76" s="115">
        <v>4081</v>
      </c>
      <c r="D76" s="115" t="s">
        <v>493</v>
      </c>
      <c r="E76" s="130" t="s">
        <v>631</v>
      </c>
      <c r="F76" s="106">
        <f t="shared" si="11"/>
        <v>0</v>
      </c>
      <c r="G76" s="113"/>
      <c r="H76" s="114"/>
      <c r="I76" s="114"/>
      <c r="J76" s="106"/>
      <c r="K76" s="106">
        <f t="shared" si="12"/>
        <v>0</v>
      </c>
      <c r="L76" s="114"/>
      <c r="M76" s="114"/>
      <c r="N76" s="114"/>
      <c r="O76" s="114"/>
      <c r="P76" s="114"/>
      <c r="Q76" s="106">
        <f t="shared" si="13"/>
        <v>0</v>
      </c>
    </row>
    <row r="77" spans="2:17" ht="15" hidden="1" customHeight="1" x14ac:dyDescent="0.25">
      <c r="B77" s="111" t="s">
        <v>75</v>
      </c>
      <c r="C77" s="115">
        <v>4082</v>
      </c>
      <c r="D77" s="115" t="s">
        <v>493</v>
      </c>
      <c r="E77" s="130" t="s">
        <v>632</v>
      </c>
      <c r="F77" s="106">
        <f t="shared" si="11"/>
        <v>0</v>
      </c>
      <c r="G77" s="113"/>
      <c r="H77" s="114"/>
      <c r="I77" s="114"/>
      <c r="J77" s="106"/>
      <c r="K77" s="106">
        <f t="shared" si="12"/>
        <v>0</v>
      </c>
      <c r="L77" s="114"/>
      <c r="M77" s="114"/>
      <c r="N77" s="114"/>
      <c r="O77" s="114"/>
      <c r="P77" s="114"/>
      <c r="Q77" s="106">
        <f t="shared" si="13"/>
        <v>0</v>
      </c>
    </row>
    <row r="78" spans="2:17" ht="19.5" hidden="1" customHeight="1" x14ac:dyDescent="0.25">
      <c r="B78" s="109" t="s">
        <v>300</v>
      </c>
      <c r="C78" s="120">
        <v>5000</v>
      </c>
      <c r="D78" s="333" t="s">
        <v>257</v>
      </c>
      <c r="E78" s="334"/>
      <c r="F78" s="106">
        <f t="shared" si="11"/>
        <v>0</v>
      </c>
      <c r="G78" s="110">
        <f>G79+G82+G85+G89+G92+G95</f>
        <v>0</v>
      </c>
      <c r="H78" s="106">
        <f>H79+H82+H85+H89+H92+H95</f>
        <v>0</v>
      </c>
      <c r="I78" s="106">
        <f>I79+I82+I85+I89+I92+I95</f>
        <v>0</v>
      </c>
      <c r="J78" s="106">
        <f>J79+J82+J85+J89</f>
        <v>0</v>
      </c>
      <c r="K78" s="106">
        <f>K79+K82+K85+K89</f>
        <v>0</v>
      </c>
      <c r="L78" s="106">
        <f>L79+L82+L85+L89</f>
        <v>0</v>
      </c>
      <c r="M78" s="106">
        <f>M79+M82+M85+M89</f>
        <v>0</v>
      </c>
      <c r="N78" s="106">
        <f>N85</f>
        <v>0</v>
      </c>
      <c r="O78" s="106"/>
      <c r="P78" s="106">
        <f>P79+P82+P85+P89</f>
        <v>0</v>
      </c>
      <c r="Q78" s="106">
        <f t="shared" si="13"/>
        <v>0</v>
      </c>
    </row>
    <row r="79" spans="2:17" ht="14.25" hidden="1" customHeight="1" x14ac:dyDescent="0.25">
      <c r="B79" s="109" t="s">
        <v>301</v>
      </c>
      <c r="C79" s="120">
        <v>5010</v>
      </c>
      <c r="D79" s="333" t="s">
        <v>250</v>
      </c>
      <c r="E79" s="334"/>
      <c r="F79" s="106">
        <f t="shared" si="11"/>
        <v>0</v>
      </c>
      <c r="G79" s="110">
        <f>G80+G81</f>
        <v>0</v>
      </c>
      <c r="H79" s="106"/>
      <c r="I79" s="106"/>
      <c r="J79" s="106">
        <f>J80+J81</f>
        <v>0</v>
      </c>
      <c r="K79" s="106">
        <f t="shared" ref="K79:K91" si="14">M79+P79</f>
        <v>0</v>
      </c>
      <c r="L79" s="106">
        <f>L80+L81</f>
        <v>0</v>
      </c>
      <c r="M79" s="106">
        <f>M80+M81</f>
        <v>0</v>
      </c>
      <c r="N79" s="106"/>
      <c r="O79" s="106"/>
      <c r="P79" s="106">
        <f>P80+P81</f>
        <v>0</v>
      </c>
      <c r="Q79" s="106">
        <f t="shared" si="13"/>
        <v>0</v>
      </c>
    </row>
    <row r="80" spans="2:17" ht="30" hidden="1" customHeight="1" x14ac:dyDescent="0.25">
      <c r="B80" s="111" t="s">
        <v>302</v>
      </c>
      <c r="C80" s="115">
        <v>5011</v>
      </c>
      <c r="D80" s="115" t="s">
        <v>495</v>
      </c>
      <c r="E80" s="130" t="s">
        <v>251</v>
      </c>
      <c r="F80" s="106">
        <f t="shared" si="11"/>
        <v>0</v>
      </c>
      <c r="G80" s="113"/>
      <c r="H80" s="114"/>
      <c r="I80" s="114"/>
      <c r="J80" s="114"/>
      <c r="K80" s="106">
        <f t="shared" si="14"/>
        <v>0</v>
      </c>
      <c r="L80" s="114"/>
      <c r="M80" s="114"/>
      <c r="N80" s="114"/>
      <c r="O80" s="114"/>
      <c r="P80" s="114"/>
      <c r="Q80" s="106">
        <f t="shared" si="13"/>
        <v>0</v>
      </c>
    </row>
    <row r="81" spans="2:17" ht="30" hidden="1" customHeight="1" x14ac:dyDescent="0.25">
      <c r="B81" s="111" t="s">
        <v>303</v>
      </c>
      <c r="C81" s="115">
        <v>5012</v>
      </c>
      <c r="D81" s="115" t="s">
        <v>495</v>
      </c>
      <c r="E81" s="130" t="s">
        <v>252</v>
      </c>
      <c r="F81" s="106">
        <f t="shared" si="11"/>
        <v>0</v>
      </c>
      <c r="G81" s="113"/>
      <c r="H81" s="114"/>
      <c r="I81" s="114"/>
      <c r="J81" s="114"/>
      <c r="K81" s="106">
        <f t="shared" si="14"/>
        <v>0</v>
      </c>
      <c r="L81" s="114"/>
      <c r="M81" s="114"/>
      <c r="N81" s="114"/>
      <c r="O81" s="114"/>
      <c r="P81" s="114"/>
      <c r="Q81" s="106">
        <f t="shared" si="13"/>
        <v>0</v>
      </c>
    </row>
    <row r="82" spans="2:17" ht="33.75" hidden="1" customHeight="1" x14ac:dyDescent="0.25">
      <c r="B82" s="109" t="s">
        <v>304</v>
      </c>
      <c r="C82" s="120">
        <v>5020</v>
      </c>
      <c r="D82" s="333" t="s">
        <v>1</v>
      </c>
      <c r="E82" s="334"/>
      <c r="F82" s="106">
        <f t="shared" si="11"/>
        <v>0</v>
      </c>
      <c r="G82" s="110">
        <f>G83+G84</f>
        <v>0</v>
      </c>
      <c r="H82" s="106">
        <f>H83+H84</f>
        <v>0</v>
      </c>
      <c r="I82" s="106">
        <f>I83+I84</f>
        <v>0</v>
      </c>
      <c r="J82" s="106">
        <f>J83+J84</f>
        <v>0</v>
      </c>
      <c r="K82" s="106">
        <f t="shared" si="14"/>
        <v>0</v>
      </c>
      <c r="L82" s="106">
        <f>L83+L84</f>
        <v>0</v>
      </c>
      <c r="M82" s="106">
        <f>M83+M84</f>
        <v>0</v>
      </c>
      <c r="N82" s="106"/>
      <c r="O82" s="106"/>
      <c r="P82" s="106">
        <f>P83+P84</f>
        <v>0</v>
      </c>
      <c r="Q82" s="106">
        <f t="shared" si="13"/>
        <v>0</v>
      </c>
    </row>
    <row r="83" spans="2:17" ht="30" hidden="1" customHeight="1" x14ac:dyDescent="0.25">
      <c r="B83" s="111" t="s">
        <v>305</v>
      </c>
      <c r="C83" s="115">
        <v>5021</v>
      </c>
      <c r="D83" s="115" t="s">
        <v>495</v>
      </c>
      <c r="E83" s="130" t="s">
        <v>2</v>
      </c>
      <c r="F83" s="106">
        <f t="shared" si="11"/>
        <v>0</v>
      </c>
      <c r="G83" s="113"/>
      <c r="H83" s="114"/>
      <c r="I83" s="114"/>
      <c r="J83" s="114"/>
      <c r="K83" s="106">
        <f t="shared" si="14"/>
        <v>0</v>
      </c>
      <c r="L83" s="114"/>
      <c r="M83" s="114"/>
      <c r="N83" s="114"/>
      <c r="O83" s="114"/>
      <c r="P83" s="114"/>
      <c r="Q83" s="106">
        <f t="shared" si="13"/>
        <v>0</v>
      </c>
    </row>
    <row r="84" spans="2:17" ht="45" hidden="1" customHeight="1" x14ac:dyDescent="0.25">
      <c r="B84" s="111" t="s">
        <v>306</v>
      </c>
      <c r="C84" s="115">
        <v>5022</v>
      </c>
      <c r="D84" s="115" t="s">
        <v>495</v>
      </c>
      <c r="E84" s="130" t="s">
        <v>3</v>
      </c>
      <c r="F84" s="106">
        <f t="shared" si="11"/>
        <v>0</v>
      </c>
      <c r="G84" s="113"/>
      <c r="H84" s="114"/>
      <c r="I84" s="114"/>
      <c r="J84" s="114"/>
      <c r="K84" s="106">
        <f t="shared" si="14"/>
        <v>0</v>
      </c>
      <c r="L84" s="114"/>
      <c r="M84" s="114"/>
      <c r="N84" s="114"/>
      <c r="O84" s="114"/>
      <c r="P84" s="114"/>
      <c r="Q84" s="106">
        <f t="shared" si="13"/>
        <v>0</v>
      </c>
    </row>
    <row r="85" spans="2:17" ht="18.75" hidden="1" customHeight="1" x14ac:dyDescent="0.25">
      <c r="B85" s="109" t="s">
        <v>307</v>
      </c>
      <c r="C85" s="120">
        <v>5030</v>
      </c>
      <c r="D85" s="333" t="s">
        <v>283</v>
      </c>
      <c r="E85" s="334"/>
      <c r="F85" s="106">
        <f t="shared" si="11"/>
        <v>0</v>
      </c>
      <c r="G85" s="110">
        <f>G86+G87+G88</f>
        <v>0</v>
      </c>
      <c r="H85" s="106">
        <f>H86+H87+H88</f>
        <v>0</v>
      </c>
      <c r="I85" s="106">
        <f>I86+I87+I88</f>
        <v>0</v>
      </c>
      <c r="J85" s="106">
        <f>J86+J87+J88</f>
        <v>0</v>
      </c>
      <c r="K85" s="106">
        <f t="shared" si="14"/>
        <v>0</v>
      </c>
      <c r="L85" s="106">
        <f>L86+L87+L88</f>
        <v>0</v>
      </c>
      <c r="M85" s="106">
        <f>M86+M87+M88</f>
        <v>0</v>
      </c>
      <c r="N85" s="106">
        <f>N86</f>
        <v>0</v>
      </c>
      <c r="O85" s="106"/>
      <c r="P85" s="106">
        <f>P86+P87+P88</f>
        <v>0</v>
      </c>
      <c r="Q85" s="106">
        <f t="shared" si="13"/>
        <v>0</v>
      </c>
    </row>
    <row r="86" spans="2:17" ht="45" hidden="1" customHeight="1" x14ac:dyDescent="0.25">
      <c r="B86" s="111" t="s">
        <v>308</v>
      </c>
      <c r="C86" s="115">
        <v>5031</v>
      </c>
      <c r="D86" s="115" t="s">
        <v>495</v>
      </c>
      <c r="E86" s="130" t="s">
        <v>255</v>
      </c>
      <c r="F86" s="106">
        <f t="shared" si="11"/>
        <v>0</v>
      </c>
      <c r="G86" s="113"/>
      <c r="H86" s="114"/>
      <c r="I86" s="114"/>
      <c r="J86" s="114"/>
      <c r="K86" s="106">
        <f t="shared" si="14"/>
        <v>0</v>
      </c>
      <c r="L86" s="114"/>
      <c r="M86" s="114"/>
      <c r="N86" s="114"/>
      <c r="O86" s="114"/>
      <c r="P86" s="114"/>
      <c r="Q86" s="106">
        <f t="shared" si="13"/>
        <v>0</v>
      </c>
    </row>
    <row r="87" spans="2:17" ht="45" hidden="1" customHeight="1" x14ac:dyDescent="0.25">
      <c r="B87" s="111" t="s">
        <v>309</v>
      </c>
      <c r="C87" s="115">
        <v>5032</v>
      </c>
      <c r="D87" s="115" t="s">
        <v>495</v>
      </c>
      <c r="E87" s="130" t="s">
        <v>256</v>
      </c>
      <c r="F87" s="106">
        <f t="shared" si="11"/>
        <v>0</v>
      </c>
      <c r="G87" s="113"/>
      <c r="H87" s="114"/>
      <c r="I87" s="114"/>
      <c r="J87" s="114"/>
      <c r="K87" s="106">
        <f t="shared" si="14"/>
        <v>0</v>
      </c>
      <c r="L87" s="114"/>
      <c r="M87" s="114"/>
      <c r="N87" s="114"/>
      <c r="O87" s="114"/>
      <c r="P87" s="114"/>
      <c r="Q87" s="106">
        <f t="shared" si="13"/>
        <v>0</v>
      </c>
    </row>
    <row r="88" spans="2:17" ht="30" hidden="1" customHeight="1" x14ac:dyDescent="0.25">
      <c r="B88" s="111" t="s">
        <v>310</v>
      </c>
      <c r="C88" s="115">
        <v>5033</v>
      </c>
      <c r="D88" s="115" t="s">
        <v>495</v>
      </c>
      <c r="E88" s="130" t="s">
        <v>55</v>
      </c>
      <c r="F88" s="106">
        <f t="shared" si="11"/>
        <v>0</v>
      </c>
      <c r="G88" s="113"/>
      <c r="H88" s="114"/>
      <c r="I88" s="114"/>
      <c r="J88" s="114"/>
      <c r="K88" s="106">
        <f t="shared" si="14"/>
        <v>0</v>
      </c>
      <c r="L88" s="114"/>
      <c r="M88" s="114"/>
      <c r="N88" s="114"/>
      <c r="O88" s="114"/>
      <c r="P88" s="114"/>
      <c r="Q88" s="106">
        <f t="shared" si="13"/>
        <v>0</v>
      </c>
    </row>
    <row r="89" spans="2:17" ht="14.25" hidden="1" customHeight="1" x14ac:dyDescent="0.25">
      <c r="B89" s="109" t="s">
        <v>311</v>
      </c>
      <c r="C89" s="120">
        <v>5040</v>
      </c>
      <c r="D89" s="333" t="s">
        <v>284</v>
      </c>
      <c r="E89" s="334"/>
      <c r="F89" s="106">
        <f t="shared" si="11"/>
        <v>0</v>
      </c>
      <c r="G89" s="110">
        <f>G90+G91</f>
        <v>0</v>
      </c>
      <c r="H89" s="106">
        <f>H90+H91</f>
        <v>0</v>
      </c>
      <c r="I89" s="106">
        <f>I90+I91</f>
        <v>0</v>
      </c>
      <c r="J89" s="106">
        <f>J90+J91</f>
        <v>0</v>
      </c>
      <c r="K89" s="106">
        <f t="shared" si="14"/>
        <v>0</v>
      </c>
      <c r="L89" s="106">
        <f>L90+L91</f>
        <v>0</v>
      </c>
      <c r="M89" s="106">
        <f>M90+M91</f>
        <v>0</v>
      </c>
      <c r="N89" s="106"/>
      <c r="O89" s="106"/>
      <c r="P89" s="106">
        <f>P90+P91</f>
        <v>0</v>
      </c>
      <c r="Q89" s="106">
        <f t="shared" si="13"/>
        <v>0</v>
      </c>
    </row>
    <row r="90" spans="2:17" ht="30" hidden="1" customHeight="1" x14ac:dyDescent="0.25">
      <c r="B90" s="111" t="s">
        <v>312</v>
      </c>
      <c r="C90" s="115">
        <v>5041</v>
      </c>
      <c r="D90" s="115" t="s">
        <v>495</v>
      </c>
      <c r="E90" s="130" t="s">
        <v>403</v>
      </c>
      <c r="F90" s="106">
        <f t="shared" si="11"/>
        <v>0</v>
      </c>
      <c r="G90" s="113"/>
      <c r="H90" s="114"/>
      <c r="I90" s="114"/>
      <c r="J90" s="114"/>
      <c r="K90" s="106">
        <f t="shared" si="14"/>
        <v>0</v>
      </c>
      <c r="L90" s="114"/>
      <c r="M90" s="114"/>
      <c r="N90" s="114"/>
      <c r="O90" s="114"/>
      <c r="P90" s="114"/>
      <c r="Q90" s="106">
        <f t="shared" si="13"/>
        <v>0</v>
      </c>
    </row>
    <row r="91" spans="2:17" ht="45" hidden="1" customHeight="1" x14ac:dyDescent="0.25">
      <c r="B91" s="111" t="s">
        <v>313</v>
      </c>
      <c r="C91" s="115">
        <v>5042</v>
      </c>
      <c r="D91" s="115" t="s">
        <v>495</v>
      </c>
      <c r="E91" s="130" t="s">
        <v>570</v>
      </c>
      <c r="F91" s="106">
        <f t="shared" si="11"/>
        <v>0</v>
      </c>
      <c r="G91" s="113"/>
      <c r="H91" s="114"/>
      <c r="I91" s="114"/>
      <c r="J91" s="114"/>
      <c r="K91" s="106">
        <f t="shared" si="14"/>
        <v>0</v>
      </c>
      <c r="L91" s="114"/>
      <c r="M91" s="114"/>
      <c r="N91" s="114"/>
      <c r="O91" s="114"/>
      <c r="P91" s="114"/>
      <c r="Q91" s="106">
        <f t="shared" si="13"/>
        <v>0</v>
      </c>
    </row>
    <row r="92" spans="2:17" ht="14.25" hidden="1" customHeight="1" x14ac:dyDescent="0.25">
      <c r="B92" s="109" t="s">
        <v>91</v>
      </c>
      <c r="C92" s="120">
        <v>5050</v>
      </c>
      <c r="D92" s="333" t="s">
        <v>92</v>
      </c>
      <c r="E92" s="334"/>
      <c r="F92" s="106">
        <f t="shared" ref="F92:Q92" si="15">SUM(F93:F94)</f>
        <v>0</v>
      </c>
      <c r="G92" s="110">
        <f t="shared" si="15"/>
        <v>0</v>
      </c>
      <c r="H92" s="106">
        <f t="shared" si="15"/>
        <v>0</v>
      </c>
      <c r="I92" s="106">
        <f t="shared" si="15"/>
        <v>0</v>
      </c>
      <c r="J92" s="106">
        <f t="shared" si="15"/>
        <v>0</v>
      </c>
      <c r="K92" s="106">
        <f t="shared" si="15"/>
        <v>0</v>
      </c>
      <c r="L92" s="106">
        <f t="shared" si="15"/>
        <v>0</v>
      </c>
      <c r="M92" s="106">
        <f t="shared" si="15"/>
        <v>0</v>
      </c>
      <c r="N92" s="106">
        <f t="shared" si="15"/>
        <v>0</v>
      </c>
      <c r="O92" s="106">
        <f t="shared" si="15"/>
        <v>0</v>
      </c>
      <c r="P92" s="106">
        <f t="shared" si="15"/>
        <v>0</v>
      </c>
      <c r="Q92" s="106">
        <f t="shared" si="15"/>
        <v>0</v>
      </c>
    </row>
    <row r="93" spans="2:17" ht="60" hidden="1" customHeight="1" x14ac:dyDescent="0.25">
      <c r="B93" s="111" t="s">
        <v>93</v>
      </c>
      <c r="C93" s="115">
        <v>5051</v>
      </c>
      <c r="D93" s="115" t="s">
        <v>94</v>
      </c>
      <c r="E93" s="130" t="s">
        <v>95</v>
      </c>
      <c r="F93" s="106">
        <f>G93+J93</f>
        <v>0</v>
      </c>
      <c r="G93" s="113"/>
      <c r="H93" s="114"/>
      <c r="I93" s="114"/>
      <c r="J93" s="114"/>
      <c r="K93" s="106">
        <f>M93+P93</f>
        <v>0</v>
      </c>
      <c r="L93" s="114"/>
      <c r="M93" s="114"/>
      <c r="N93" s="114"/>
      <c r="O93" s="114"/>
      <c r="P93" s="114"/>
      <c r="Q93" s="106">
        <f>F93+K93</f>
        <v>0</v>
      </c>
    </row>
    <row r="94" spans="2:17" ht="45" hidden="1" customHeight="1" x14ac:dyDescent="0.25">
      <c r="B94" s="111" t="s">
        <v>96</v>
      </c>
      <c r="C94" s="115">
        <v>5053</v>
      </c>
      <c r="D94" s="115" t="s">
        <v>495</v>
      </c>
      <c r="E94" s="130" t="s">
        <v>97</v>
      </c>
      <c r="F94" s="106">
        <f>G94+J94</f>
        <v>0</v>
      </c>
      <c r="G94" s="113"/>
      <c r="H94" s="114"/>
      <c r="I94" s="114"/>
      <c r="J94" s="114"/>
      <c r="K94" s="106">
        <f>M94+P94</f>
        <v>0</v>
      </c>
      <c r="L94" s="114"/>
      <c r="M94" s="114"/>
      <c r="N94" s="114"/>
      <c r="O94" s="114"/>
      <c r="P94" s="114"/>
      <c r="Q94" s="106">
        <f>F94+K94</f>
        <v>0</v>
      </c>
    </row>
    <row r="95" spans="2:17" ht="14.25" hidden="1" customHeight="1" x14ac:dyDescent="0.25">
      <c r="B95" s="109" t="s">
        <v>98</v>
      </c>
      <c r="C95" s="120">
        <v>5060</v>
      </c>
      <c r="D95" s="333" t="s">
        <v>99</v>
      </c>
      <c r="E95" s="334"/>
      <c r="F95" s="106">
        <f t="shared" ref="F95:Q95" si="16">SUM(F96:F97)</f>
        <v>0</v>
      </c>
      <c r="G95" s="110">
        <f t="shared" si="16"/>
        <v>0</v>
      </c>
      <c r="H95" s="106">
        <f t="shared" si="16"/>
        <v>0</v>
      </c>
      <c r="I95" s="106">
        <f t="shared" si="16"/>
        <v>0</v>
      </c>
      <c r="J95" s="106">
        <f t="shared" si="16"/>
        <v>0</v>
      </c>
      <c r="K95" s="106">
        <f t="shared" si="16"/>
        <v>0</v>
      </c>
      <c r="L95" s="106">
        <f t="shared" si="16"/>
        <v>0</v>
      </c>
      <c r="M95" s="106">
        <f t="shared" si="16"/>
        <v>0</v>
      </c>
      <c r="N95" s="106">
        <f t="shared" si="16"/>
        <v>0</v>
      </c>
      <c r="O95" s="106">
        <f t="shared" si="16"/>
        <v>0</v>
      </c>
      <c r="P95" s="106">
        <f t="shared" si="16"/>
        <v>0</v>
      </c>
      <c r="Q95" s="106">
        <f t="shared" si="16"/>
        <v>0</v>
      </c>
    </row>
    <row r="96" spans="2:17" ht="60" hidden="1" customHeight="1" x14ac:dyDescent="0.25">
      <c r="B96" s="111" t="s">
        <v>100</v>
      </c>
      <c r="C96" s="115">
        <v>5061</v>
      </c>
      <c r="D96" s="115" t="s">
        <v>495</v>
      </c>
      <c r="E96" s="130" t="s">
        <v>101</v>
      </c>
      <c r="F96" s="106">
        <f t="shared" ref="F96:F139" si="17">G96+J96</f>
        <v>0</v>
      </c>
      <c r="G96" s="113"/>
      <c r="H96" s="114"/>
      <c r="I96" s="114"/>
      <c r="J96" s="114"/>
      <c r="K96" s="106">
        <f t="shared" ref="K96:K127" si="18">M96+P96</f>
        <v>0</v>
      </c>
      <c r="L96" s="114"/>
      <c r="M96" s="114"/>
      <c r="N96" s="114"/>
      <c r="O96" s="114"/>
      <c r="P96" s="114"/>
      <c r="Q96" s="106">
        <f>F96+K96</f>
        <v>0</v>
      </c>
    </row>
    <row r="97" spans="2:17" ht="45" hidden="1" customHeight="1" x14ac:dyDescent="0.25">
      <c r="B97" s="111" t="s">
        <v>102</v>
      </c>
      <c r="C97" s="115">
        <v>5062</v>
      </c>
      <c r="D97" s="115" t="s">
        <v>495</v>
      </c>
      <c r="E97" s="130" t="s">
        <v>103</v>
      </c>
      <c r="F97" s="106">
        <f t="shared" si="17"/>
        <v>0</v>
      </c>
      <c r="G97" s="113"/>
      <c r="H97" s="114"/>
      <c r="I97" s="114"/>
      <c r="J97" s="114"/>
      <c r="K97" s="106">
        <f t="shared" si="18"/>
        <v>0</v>
      </c>
      <c r="L97" s="114"/>
      <c r="M97" s="114"/>
      <c r="N97" s="114"/>
      <c r="O97" s="114"/>
      <c r="P97" s="114"/>
      <c r="Q97" s="106">
        <f>F97+K97</f>
        <v>0</v>
      </c>
    </row>
    <row r="98" spans="2:17" ht="14.25" hidden="1" customHeight="1" x14ac:dyDescent="0.25">
      <c r="B98" s="109" t="s">
        <v>362</v>
      </c>
      <c r="C98" s="120">
        <v>7300</v>
      </c>
      <c r="D98" s="109"/>
      <c r="E98" s="139" t="s">
        <v>364</v>
      </c>
      <c r="F98" s="106">
        <f t="shared" si="17"/>
        <v>0</v>
      </c>
      <c r="G98" s="110">
        <f>G99</f>
        <v>0</v>
      </c>
      <c r="H98" s="106">
        <f>H99</f>
        <v>0</v>
      </c>
      <c r="I98" s="106">
        <f>I99</f>
        <v>0</v>
      </c>
      <c r="J98" s="106">
        <f>J99</f>
        <v>0</v>
      </c>
      <c r="K98" s="106">
        <f t="shared" si="18"/>
        <v>0</v>
      </c>
      <c r="L98" s="106">
        <f>L99</f>
        <v>0</v>
      </c>
      <c r="M98" s="106">
        <f>M99</f>
        <v>0</v>
      </c>
      <c r="N98" s="106">
        <f>N99</f>
        <v>0</v>
      </c>
      <c r="O98" s="106">
        <f>O99</f>
        <v>0</v>
      </c>
      <c r="P98" s="106">
        <f>P99</f>
        <v>0</v>
      </c>
      <c r="Q98" s="106">
        <f>F98+K98</f>
        <v>0</v>
      </c>
    </row>
    <row r="99" spans="2:17" ht="15" hidden="1" customHeight="1" x14ac:dyDescent="0.25">
      <c r="B99" s="140" t="s">
        <v>363</v>
      </c>
      <c r="C99" s="141">
        <v>7321</v>
      </c>
      <c r="D99" s="140" t="s">
        <v>365</v>
      </c>
      <c r="E99" s="142" t="s">
        <v>146</v>
      </c>
      <c r="F99" s="106">
        <f t="shared" si="17"/>
        <v>0</v>
      </c>
      <c r="G99" s="137"/>
      <c r="H99" s="138"/>
      <c r="I99" s="138"/>
      <c r="J99" s="136"/>
      <c r="K99" s="136">
        <f t="shared" si="18"/>
        <v>0</v>
      </c>
      <c r="L99" s="136"/>
      <c r="M99" s="136"/>
      <c r="N99" s="136"/>
      <c r="O99" s="136"/>
      <c r="P99" s="138"/>
      <c r="Q99" s="136">
        <f>F99+K99</f>
        <v>0</v>
      </c>
    </row>
    <row r="100" spans="2:17" ht="45" hidden="1" customHeight="1" x14ac:dyDescent="0.25">
      <c r="B100" s="140" t="s">
        <v>7</v>
      </c>
      <c r="C100" s="141">
        <v>7361</v>
      </c>
      <c r="D100" s="111" t="s">
        <v>338</v>
      </c>
      <c r="E100" s="131" t="s">
        <v>10</v>
      </c>
      <c r="F100" s="106">
        <f t="shared" si="17"/>
        <v>0</v>
      </c>
      <c r="G100" s="137"/>
      <c r="H100" s="138"/>
      <c r="I100" s="138"/>
      <c r="J100" s="136"/>
      <c r="K100" s="136">
        <f t="shared" si="18"/>
        <v>0</v>
      </c>
      <c r="L100" s="136"/>
      <c r="M100" s="136"/>
      <c r="N100" s="136"/>
      <c r="O100" s="136"/>
      <c r="P100" s="138"/>
      <c r="Q100" s="136">
        <f>K100+F100</f>
        <v>0</v>
      </c>
    </row>
    <row r="101" spans="2:17" s="16" customFormat="1" ht="45" hidden="1" customHeight="1" x14ac:dyDescent="0.25">
      <c r="B101" s="111" t="s">
        <v>11</v>
      </c>
      <c r="C101" s="143">
        <v>7363</v>
      </c>
      <c r="D101" s="111" t="s">
        <v>338</v>
      </c>
      <c r="E101" s="131" t="s">
        <v>12</v>
      </c>
      <c r="F101" s="106">
        <f t="shared" si="17"/>
        <v>0</v>
      </c>
      <c r="G101" s="137"/>
      <c r="H101" s="138"/>
      <c r="I101" s="138"/>
      <c r="J101" s="136"/>
      <c r="K101" s="136">
        <f t="shared" si="18"/>
        <v>0</v>
      </c>
      <c r="L101" s="136"/>
      <c r="M101" s="136"/>
      <c r="N101" s="136"/>
      <c r="O101" s="136"/>
      <c r="P101" s="138"/>
      <c r="Q101" s="136">
        <f>K101+F101</f>
        <v>0</v>
      </c>
    </row>
    <row r="102" spans="2:17" ht="28.5" hidden="1" customHeight="1" x14ac:dyDescent="0.25">
      <c r="B102" s="109" t="s">
        <v>13</v>
      </c>
      <c r="C102" s="120">
        <v>8300</v>
      </c>
      <c r="D102" s="109"/>
      <c r="E102" s="144" t="s">
        <v>210</v>
      </c>
      <c r="F102" s="106">
        <f t="shared" si="17"/>
        <v>0</v>
      </c>
      <c r="G102" s="110">
        <f>G103</f>
        <v>0</v>
      </c>
      <c r="H102" s="106">
        <f>H103</f>
        <v>0</v>
      </c>
      <c r="I102" s="106">
        <f>I103</f>
        <v>0</v>
      </c>
      <c r="J102" s="106">
        <f>J103</f>
        <v>0</v>
      </c>
      <c r="K102" s="106">
        <f t="shared" si="18"/>
        <v>0</v>
      </c>
      <c r="L102" s="106">
        <f>L103</f>
        <v>0</v>
      </c>
      <c r="M102" s="106">
        <f>M103</f>
        <v>0</v>
      </c>
      <c r="N102" s="106">
        <f>N103</f>
        <v>0</v>
      </c>
      <c r="O102" s="106">
        <f>O103</f>
        <v>0</v>
      </c>
      <c r="P102" s="106">
        <f>P103</f>
        <v>0</v>
      </c>
      <c r="Q102" s="106">
        <f t="shared" ref="Q102:Q133" si="19">F102+K102</f>
        <v>0</v>
      </c>
    </row>
    <row r="103" spans="2:17" ht="15" hidden="1" customHeight="1" x14ac:dyDescent="0.25">
      <c r="B103" s="111" t="s">
        <v>75</v>
      </c>
      <c r="C103" s="115">
        <v>4082</v>
      </c>
      <c r="D103" s="111" t="s">
        <v>493</v>
      </c>
      <c r="E103" s="121" t="s">
        <v>632</v>
      </c>
      <c r="F103" s="106">
        <f t="shared" si="17"/>
        <v>0</v>
      </c>
      <c r="G103" s="113"/>
      <c r="H103" s="114"/>
      <c r="I103" s="114"/>
      <c r="J103" s="106"/>
      <c r="K103" s="106">
        <f t="shared" si="18"/>
        <v>0</v>
      </c>
      <c r="L103" s="106"/>
      <c r="M103" s="114"/>
      <c r="N103" s="106"/>
      <c r="O103" s="106"/>
      <c r="P103" s="114"/>
      <c r="Q103" s="106">
        <f t="shared" si="19"/>
        <v>0</v>
      </c>
    </row>
    <row r="104" spans="2:17" ht="15.75" hidden="1" customHeight="1" x14ac:dyDescent="0.25">
      <c r="B104" s="109" t="s">
        <v>404</v>
      </c>
      <c r="C104" s="328" t="s">
        <v>558</v>
      </c>
      <c r="D104" s="329"/>
      <c r="E104" s="330"/>
      <c r="F104" s="124">
        <f t="shared" si="17"/>
        <v>0</v>
      </c>
      <c r="G104" s="145">
        <f>G105</f>
        <v>0</v>
      </c>
      <c r="H104" s="106">
        <f>H105</f>
        <v>0</v>
      </c>
      <c r="I104" s="106">
        <f>I105</f>
        <v>0</v>
      </c>
      <c r="J104" s="106">
        <f>J105</f>
        <v>0</v>
      </c>
      <c r="K104" s="106">
        <f t="shared" si="18"/>
        <v>0</v>
      </c>
      <c r="L104" s="106">
        <f>L105</f>
        <v>0</v>
      </c>
      <c r="M104" s="106">
        <f>M105</f>
        <v>0</v>
      </c>
      <c r="N104" s="106">
        <f>N105</f>
        <v>0</v>
      </c>
      <c r="O104" s="106">
        <f>O105</f>
        <v>0</v>
      </c>
      <c r="P104" s="106">
        <f>P105</f>
        <v>0</v>
      </c>
      <c r="Q104" s="106">
        <f t="shared" si="19"/>
        <v>0</v>
      </c>
    </row>
    <row r="105" spans="2:17" ht="19.5" hidden="1" customHeight="1" x14ac:dyDescent="0.25">
      <c r="B105" s="105" t="s">
        <v>405</v>
      </c>
      <c r="C105" s="341" t="s">
        <v>558</v>
      </c>
      <c r="D105" s="342"/>
      <c r="E105" s="343"/>
      <c r="F105" s="124">
        <f t="shared" si="17"/>
        <v>0</v>
      </c>
      <c r="G105" s="146">
        <f>G106+G136+G138+G144+G111</f>
        <v>0</v>
      </c>
      <c r="H105" s="108">
        <f>H106+H136+H138+H144+H111</f>
        <v>0</v>
      </c>
      <c r="I105" s="108">
        <f>I106+I136+I138+I144+I111</f>
        <v>0</v>
      </c>
      <c r="J105" s="108">
        <f>J106+J136+J138+J144+J111</f>
        <v>0</v>
      </c>
      <c r="K105" s="108">
        <f t="shared" si="18"/>
        <v>0</v>
      </c>
      <c r="L105" s="108">
        <f>L106+L136+L138+L144+L111</f>
        <v>0</v>
      </c>
      <c r="M105" s="108">
        <f>M106+M136+M138+M144+M111</f>
        <v>0</v>
      </c>
      <c r="N105" s="108">
        <f>N106+N136+N138+N144+N111</f>
        <v>0</v>
      </c>
      <c r="O105" s="108">
        <f>O106+O136+O138+O144+O111</f>
        <v>0</v>
      </c>
      <c r="P105" s="108">
        <f>P106+P136+P138+P144+P111+P149</f>
        <v>0</v>
      </c>
      <c r="Q105" s="106">
        <f t="shared" si="19"/>
        <v>0</v>
      </c>
    </row>
    <row r="106" spans="2:17" ht="15" hidden="1" customHeight="1" x14ac:dyDescent="0.25">
      <c r="B106" s="109" t="s">
        <v>406</v>
      </c>
      <c r="C106" s="120">
        <v>1000</v>
      </c>
      <c r="D106" s="333" t="s">
        <v>226</v>
      </c>
      <c r="E106" s="334"/>
      <c r="F106" s="106">
        <f t="shared" si="17"/>
        <v>0</v>
      </c>
      <c r="G106" s="110">
        <f>G107+G110</f>
        <v>0</v>
      </c>
      <c r="H106" s="106">
        <f>H107+H110</f>
        <v>0</v>
      </c>
      <c r="I106" s="106">
        <f>I107+I110</f>
        <v>0</v>
      </c>
      <c r="J106" s="106">
        <f>J107+J110</f>
        <v>0</v>
      </c>
      <c r="K106" s="106">
        <f t="shared" si="18"/>
        <v>0</v>
      </c>
      <c r="L106" s="106">
        <f>L107+L110</f>
        <v>0</v>
      </c>
      <c r="M106" s="106">
        <f>M107+M110</f>
        <v>0</v>
      </c>
      <c r="N106" s="106">
        <f>N107+N110</f>
        <v>0</v>
      </c>
      <c r="O106" s="106">
        <f>O107+O110</f>
        <v>0</v>
      </c>
      <c r="P106" s="106">
        <f>P107+P110</f>
        <v>0</v>
      </c>
      <c r="Q106" s="106">
        <f t="shared" si="19"/>
        <v>0</v>
      </c>
    </row>
    <row r="107" spans="2:17" ht="30" hidden="1" customHeight="1" x14ac:dyDescent="0.25">
      <c r="B107" s="111" t="s">
        <v>574</v>
      </c>
      <c r="C107" s="115">
        <v>1100</v>
      </c>
      <c r="D107" s="111"/>
      <c r="E107" s="131" t="s">
        <v>475</v>
      </c>
      <c r="F107" s="106">
        <f t="shared" si="17"/>
        <v>0</v>
      </c>
      <c r="G107" s="113">
        <f>G108+G109</f>
        <v>0</v>
      </c>
      <c r="H107" s="114">
        <f>H108+H109</f>
        <v>0</v>
      </c>
      <c r="I107" s="114">
        <f>I108+I109</f>
        <v>0</v>
      </c>
      <c r="J107" s="114">
        <f>J108+J109</f>
        <v>0</v>
      </c>
      <c r="K107" s="106">
        <f t="shared" si="18"/>
        <v>0</v>
      </c>
      <c r="L107" s="106">
        <f>L108+L109</f>
        <v>0</v>
      </c>
      <c r="M107" s="114">
        <f>M108+M109</f>
        <v>0</v>
      </c>
      <c r="N107" s="114">
        <f>N108+N109</f>
        <v>0</v>
      </c>
      <c r="O107" s="114">
        <f>O108+O109</f>
        <v>0</v>
      </c>
      <c r="P107" s="114">
        <f>P108+P109</f>
        <v>0</v>
      </c>
      <c r="Q107" s="106">
        <f t="shared" si="19"/>
        <v>0</v>
      </c>
    </row>
    <row r="108" spans="2:17" ht="48" hidden="1" customHeight="1" x14ac:dyDescent="0.25">
      <c r="B108" s="117" t="s">
        <v>575</v>
      </c>
      <c r="C108" s="118">
        <v>1101</v>
      </c>
      <c r="D108" s="117" t="s">
        <v>471</v>
      </c>
      <c r="E108" s="119" t="s">
        <v>576</v>
      </c>
      <c r="F108" s="106">
        <f t="shared" si="17"/>
        <v>0</v>
      </c>
      <c r="G108" s="113"/>
      <c r="H108" s="114"/>
      <c r="I108" s="114"/>
      <c r="J108" s="114"/>
      <c r="K108" s="106">
        <f t="shared" si="18"/>
        <v>0</v>
      </c>
      <c r="L108" s="106"/>
      <c r="M108" s="114"/>
      <c r="N108" s="114"/>
      <c r="O108" s="114"/>
      <c r="P108" s="114"/>
      <c r="Q108" s="106">
        <f t="shared" si="19"/>
        <v>0</v>
      </c>
    </row>
    <row r="109" spans="2:17" ht="47.25" hidden="1" customHeight="1" x14ac:dyDescent="0.25">
      <c r="B109" s="117" t="s">
        <v>577</v>
      </c>
      <c r="C109" s="118">
        <v>1102</v>
      </c>
      <c r="D109" s="117" t="s">
        <v>471</v>
      </c>
      <c r="E109" s="119" t="s">
        <v>578</v>
      </c>
      <c r="F109" s="106">
        <f t="shared" si="17"/>
        <v>0</v>
      </c>
      <c r="G109" s="113"/>
      <c r="H109" s="114"/>
      <c r="I109" s="114"/>
      <c r="J109" s="114"/>
      <c r="K109" s="106">
        <f t="shared" si="18"/>
        <v>0</v>
      </c>
      <c r="L109" s="106"/>
      <c r="M109" s="114"/>
      <c r="N109" s="114"/>
      <c r="O109" s="114"/>
      <c r="P109" s="114"/>
      <c r="Q109" s="106">
        <f t="shared" si="19"/>
        <v>0</v>
      </c>
    </row>
    <row r="110" spans="2:17" ht="30" hidden="1" customHeight="1" x14ac:dyDescent="0.25">
      <c r="B110" s="147" t="s">
        <v>408</v>
      </c>
      <c r="C110" s="148">
        <v>1120</v>
      </c>
      <c r="D110" s="147" t="s">
        <v>490</v>
      </c>
      <c r="E110" s="121" t="s">
        <v>407</v>
      </c>
      <c r="F110" s="103">
        <f t="shared" si="17"/>
        <v>0</v>
      </c>
      <c r="G110" s="149"/>
      <c r="H110" s="150"/>
      <c r="I110" s="150"/>
      <c r="J110" s="150"/>
      <c r="K110" s="103">
        <f t="shared" si="18"/>
        <v>0</v>
      </c>
      <c r="L110" s="103"/>
      <c r="M110" s="150"/>
      <c r="N110" s="150"/>
      <c r="O110" s="150"/>
      <c r="P110" s="150"/>
      <c r="Q110" s="103">
        <f t="shared" si="19"/>
        <v>0</v>
      </c>
    </row>
    <row r="111" spans="2:17" ht="14.25" hidden="1" customHeight="1" x14ac:dyDescent="0.25">
      <c r="B111" s="109" t="s">
        <v>409</v>
      </c>
      <c r="C111" s="120">
        <v>2000</v>
      </c>
      <c r="D111" s="109"/>
      <c r="E111" s="128" t="s">
        <v>227</v>
      </c>
      <c r="F111" s="106">
        <f t="shared" si="17"/>
        <v>0</v>
      </c>
      <c r="G111" s="110">
        <f>G112+G114+G116+G117+G118+G119+G121+G122+G123+G126+G124</f>
        <v>0</v>
      </c>
      <c r="H111" s="106">
        <f>H112+H114+H116+H117+H118+H119+H121+H122+H123+H126+H124</f>
        <v>0</v>
      </c>
      <c r="I111" s="106">
        <f>I112+I114+I116+I117+I118+I119+I121+I122+I123+I126+I124</f>
        <v>0</v>
      </c>
      <c r="J111" s="106">
        <f>J112+J114+J116+J117+J118+J119+J121+J122+J123+J126+J124</f>
        <v>0</v>
      </c>
      <c r="K111" s="106">
        <f t="shared" si="18"/>
        <v>0</v>
      </c>
      <c r="L111" s="106">
        <f>L112+L114+L116+L117+L118+L119+L121+L122+L123+L126+L124</f>
        <v>0</v>
      </c>
      <c r="M111" s="106">
        <f>M112+M114+M116+M117+M118+M119+M121+M122+M123+M126+M124</f>
        <v>0</v>
      </c>
      <c r="N111" s="106">
        <f>N112+N114+N116+N117+N118+N119+N121+N122+N123+N126+N124</f>
        <v>0</v>
      </c>
      <c r="O111" s="106">
        <f>O112+O114+O116+O117+O118+O119+O121+O122+O123+O126+O124</f>
        <v>0</v>
      </c>
      <c r="P111" s="106">
        <f>P112+P114+P116+P117+P118+P119+P121+P122+P123+P126+P124</f>
        <v>0</v>
      </c>
      <c r="Q111" s="124">
        <f t="shared" si="19"/>
        <v>0</v>
      </c>
    </row>
    <row r="112" spans="2:17" ht="36.75" hidden="1" customHeight="1" x14ac:dyDescent="0.25">
      <c r="B112" s="111" t="s">
        <v>410</v>
      </c>
      <c r="C112" s="115" t="s">
        <v>228</v>
      </c>
      <c r="D112" s="111" t="s">
        <v>476</v>
      </c>
      <c r="E112" s="112" t="s">
        <v>286</v>
      </c>
      <c r="F112" s="124">
        <f t="shared" si="17"/>
        <v>0</v>
      </c>
      <c r="G112" s="113"/>
      <c r="H112" s="114"/>
      <c r="I112" s="114"/>
      <c r="J112" s="114"/>
      <c r="K112" s="106">
        <f t="shared" si="18"/>
        <v>0</v>
      </c>
      <c r="L112" s="114"/>
      <c r="M112" s="114"/>
      <c r="N112" s="114"/>
      <c r="O112" s="114"/>
      <c r="P112" s="114"/>
      <c r="Q112" s="106">
        <f t="shared" si="19"/>
        <v>0</v>
      </c>
    </row>
    <row r="113" spans="2:17" ht="36.75" hidden="1" customHeight="1" x14ac:dyDescent="0.25">
      <c r="B113" s="111"/>
      <c r="C113" s="115"/>
      <c r="D113" s="111"/>
      <c r="E113" s="133" t="s">
        <v>171</v>
      </c>
      <c r="F113" s="124">
        <f t="shared" si="17"/>
        <v>0</v>
      </c>
      <c r="G113" s="113"/>
      <c r="H113" s="114"/>
      <c r="I113" s="114"/>
      <c r="J113" s="114"/>
      <c r="K113" s="106">
        <f t="shared" si="18"/>
        <v>0</v>
      </c>
      <c r="L113" s="106"/>
      <c r="M113" s="114"/>
      <c r="N113" s="114"/>
      <c r="O113" s="114"/>
      <c r="P113" s="114"/>
      <c r="Q113" s="106">
        <f t="shared" si="19"/>
        <v>0</v>
      </c>
    </row>
    <row r="114" spans="2:17" ht="30" hidden="1" customHeight="1" x14ac:dyDescent="0.25">
      <c r="B114" s="111" t="s">
        <v>417</v>
      </c>
      <c r="C114" s="115">
        <v>2020</v>
      </c>
      <c r="D114" s="111" t="s">
        <v>477</v>
      </c>
      <c r="E114" s="112" t="s">
        <v>229</v>
      </c>
      <c r="F114" s="124">
        <f t="shared" si="17"/>
        <v>0</v>
      </c>
      <c r="G114" s="113"/>
      <c r="H114" s="114"/>
      <c r="I114" s="114"/>
      <c r="J114" s="114"/>
      <c r="K114" s="106">
        <f t="shared" si="18"/>
        <v>0</v>
      </c>
      <c r="L114" s="114"/>
      <c r="M114" s="114"/>
      <c r="N114" s="114"/>
      <c r="O114" s="114"/>
      <c r="P114" s="114"/>
      <c r="Q114" s="106">
        <f t="shared" si="19"/>
        <v>0</v>
      </c>
    </row>
    <row r="115" spans="2:17" ht="24" hidden="1" customHeight="1" x14ac:dyDescent="0.25">
      <c r="B115" s="111"/>
      <c r="C115" s="115"/>
      <c r="D115" s="111"/>
      <c r="E115" s="133" t="s">
        <v>277</v>
      </c>
      <c r="F115" s="106">
        <f t="shared" si="17"/>
        <v>0</v>
      </c>
      <c r="G115" s="134"/>
      <c r="H115" s="135"/>
      <c r="I115" s="135"/>
      <c r="J115" s="135"/>
      <c r="K115" s="106">
        <f t="shared" si="18"/>
        <v>0</v>
      </c>
      <c r="L115" s="106"/>
      <c r="M115" s="135"/>
      <c r="N115" s="135"/>
      <c r="O115" s="135"/>
      <c r="P115" s="135"/>
      <c r="Q115" s="106">
        <f t="shared" si="19"/>
        <v>0</v>
      </c>
    </row>
    <row r="116" spans="2:17" ht="22.5" hidden="1" customHeight="1" x14ac:dyDescent="0.25">
      <c r="B116" s="111" t="s">
        <v>418</v>
      </c>
      <c r="C116" s="115">
        <v>2040</v>
      </c>
      <c r="D116" s="111" t="s">
        <v>478</v>
      </c>
      <c r="E116" s="151" t="s">
        <v>419</v>
      </c>
      <c r="F116" s="106">
        <f t="shared" si="17"/>
        <v>0</v>
      </c>
      <c r="G116" s="113"/>
      <c r="H116" s="114"/>
      <c r="I116" s="114"/>
      <c r="J116" s="114"/>
      <c r="K116" s="106">
        <f t="shared" si="18"/>
        <v>0</v>
      </c>
      <c r="L116" s="106"/>
      <c r="M116" s="114"/>
      <c r="N116" s="114"/>
      <c r="O116" s="114"/>
      <c r="P116" s="114"/>
      <c r="Q116" s="106">
        <f t="shared" si="19"/>
        <v>0</v>
      </c>
    </row>
    <row r="117" spans="2:17" ht="30" hidden="1" customHeight="1" x14ac:dyDescent="0.25">
      <c r="B117" s="111" t="s">
        <v>420</v>
      </c>
      <c r="C117" s="115">
        <v>2050</v>
      </c>
      <c r="D117" s="111" t="s">
        <v>480</v>
      </c>
      <c r="E117" s="130" t="s">
        <v>230</v>
      </c>
      <c r="F117" s="106">
        <f t="shared" si="17"/>
        <v>0</v>
      </c>
      <c r="G117" s="113"/>
      <c r="H117" s="114"/>
      <c r="I117" s="114"/>
      <c r="J117" s="114"/>
      <c r="K117" s="106">
        <f t="shared" si="18"/>
        <v>0</v>
      </c>
      <c r="L117" s="114"/>
      <c r="M117" s="114"/>
      <c r="N117" s="114"/>
      <c r="O117" s="114"/>
      <c r="P117" s="114"/>
      <c r="Q117" s="106">
        <f t="shared" si="19"/>
        <v>0</v>
      </c>
    </row>
    <row r="118" spans="2:17" ht="25.5" hidden="1" customHeight="1" x14ac:dyDescent="0.25">
      <c r="B118" s="111" t="s">
        <v>411</v>
      </c>
      <c r="C118" s="115">
        <v>2060</v>
      </c>
      <c r="D118" s="111" t="s">
        <v>481</v>
      </c>
      <c r="E118" s="112" t="s">
        <v>231</v>
      </c>
      <c r="F118" s="106">
        <f t="shared" si="17"/>
        <v>0</v>
      </c>
      <c r="G118" s="113"/>
      <c r="H118" s="114"/>
      <c r="I118" s="114"/>
      <c r="J118" s="114"/>
      <c r="K118" s="106">
        <f t="shared" si="18"/>
        <v>0</v>
      </c>
      <c r="L118" s="114"/>
      <c r="M118" s="114"/>
      <c r="N118" s="114"/>
      <c r="O118" s="114"/>
      <c r="P118" s="114"/>
      <c r="Q118" s="106">
        <f t="shared" si="19"/>
        <v>0</v>
      </c>
    </row>
    <row r="119" spans="2:17" ht="30" hidden="1" customHeight="1" x14ac:dyDescent="0.25">
      <c r="B119" s="111" t="s">
        <v>412</v>
      </c>
      <c r="C119" s="115">
        <v>2070</v>
      </c>
      <c r="D119" s="111" t="s">
        <v>482</v>
      </c>
      <c r="E119" s="152" t="s">
        <v>421</v>
      </c>
      <c r="F119" s="124">
        <f t="shared" si="17"/>
        <v>0</v>
      </c>
      <c r="G119" s="113"/>
      <c r="H119" s="114"/>
      <c r="I119" s="114"/>
      <c r="J119" s="114"/>
      <c r="K119" s="106">
        <f t="shared" si="18"/>
        <v>0</v>
      </c>
      <c r="L119" s="106"/>
      <c r="M119" s="114"/>
      <c r="N119" s="114"/>
      <c r="O119" s="114"/>
      <c r="P119" s="114"/>
      <c r="Q119" s="106">
        <f t="shared" si="19"/>
        <v>0</v>
      </c>
    </row>
    <row r="120" spans="2:17" ht="72" hidden="1" customHeight="1" x14ac:dyDescent="0.25">
      <c r="B120" s="111"/>
      <c r="C120" s="115"/>
      <c r="D120" s="111"/>
      <c r="E120" s="133" t="s">
        <v>288</v>
      </c>
      <c r="F120" s="106">
        <f t="shared" si="17"/>
        <v>0</v>
      </c>
      <c r="G120" s="134"/>
      <c r="H120" s="135"/>
      <c r="I120" s="135"/>
      <c r="J120" s="135"/>
      <c r="K120" s="106">
        <f t="shared" si="18"/>
        <v>0</v>
      </c>
      <c r="L120" s="106"/>
      <c r="M120" s="135"/>
      <c r="N120" s="135"/>
      <c r="O120" s="135"/>
      <c r="P120" s="135"/>
      <c r="Q120" s="106">
        <f t="shared" si="19"/>
        <v>0</v>
      </c>
    </row>
    <row r="121" spans="2:17" ht="30" hidden="1" customHeight="1" x14ac:dyDescent="0.25">
      <c r="B121" s="111" t="s">
        <v>413</v>
      </c>
      <c r="C121" s="115">
        <v>2090</v>
      </c>
      <c r="D121" s="111" t="s">
        <v>592</v>
      </c>
      <c r="E121" s="112" t="s">
        <v>232</v>
      </c>
      <c r="F121" s="106">
        <f t="shared" si="17"/>
        <v>0</v>
      </c>
      <c r="G121" s="113"/>
      <c r="H121" s="114"/>
      <c r="I121" s="114"/>
      <c r="J121" s="114"/>
      <c r="K121" s="106">
        <f t="shared" si="18"/>
        <v>0</v>
      </c>
      <c r="L121" s="106"/>
      <c r="M121" s="114"/>
      <c r="N121" s="114"/>
      <c r="O121" s="114"/>
      <c r="P121" s="114"/>
      <c r="Q121" s="106">
        <f t="shared" si="19"/>
        <v>0</v>
      </c>
    </row>
    <row r="122" spans="2:17" ht="30" hidden="1" customHeight="1" x14ac:dyDescent="0.25">
      <c r="B122" s="111" t="s">
        <v>422</v>
      </c>
      <c r="C122" s="115">
        <v>2120</v>
      </c>
      <c r="D122" s="111" t="s">
        <v>483</v>
      </c>
      <c r="E122" s="112" t="s">
        <v>233</v>
      </c>
      <c r="F122" s="106">
        <f t="shared" si="17"/>
        <v>0</v>
      </c>
      <c r="G122" s="113"/>
      <c r="H122" s="114"/>
      <c r="I122" s="114"/>
      <c r="J122" s="114"/>
      <c r="K122" s="106">
        <f t="shared" si="18"/>
        <v>0</v>
      </c>
      <c r="L122" s="106"/>
      <c r="M122" s="114"/>
      <c r="N122" s="114"/>
      <c r="O122" s="114"/>
      <c r="P122" s="114"/>
      <c r="Q122" s="106">
        <f t="shared" si="19"/>
        <v>0</v>
      </c>
    </row>
    <row r="123" spans="2:17" ht="30" hidden="1" customHeight="1" x14ac:dyDescent="0.25">
      <c r="B123" s="111" t="s">
        <v>414</v>
      </c>
      <c r="C123" s="115">
        <v>2130</v>
      </c>
      <c r="D123" s="111" t="s">
        <v>484</v>
      </c>
      <c r="E123" s="112" t="s">
        <v>234</v>
      </c>
      <c r="F123" s="106">
        <f t="shared" si="17"/>
        <v>0</v>
      </c>
      <c r="G123" s="113"/>
      <c r="H123" s="114"/>
      <c r="I123" s="114"/>
      <c r="J123" s="114"/>
      <c r="K123" s="106">
        <f t="shared" si="18"/>
        <v>0</v>
      </c>
      <c r="L123" s="114"/>
      <c r="M123" s="114"/>
      <c r="N123" s="114"/>
      <c r="O123" s="114"/>
      <c r="P123" s="114"/>
      <c r="Q123" s="106">
        <f t="shared" si="19"/>
        <v>0</v>
      </c>
    </row>
    <row r="124" spans="2:17" ht="30" hidden="1" customHeight="1" x14ac:dyDescent="0.25">
      <c r="B124" s="111" t="s">
        <v>606</v>
      </c>
      <c r="C124" s="115">
        <v>2140</v>
      </c>
      <c r="D124" s="111"/>
      <c r="E124" s="130" t="s">
        <v>607</v>
      </c>
      <c r="F124" s="106">
        <f t="shared" si="17"/>
        <v>0</v>
      </c>
      <c r="G124" s="113"/>
      <c r="H124" s="114"/>
      <c r="I124" s="114"/>
      <c r="J124" s="114"/>
      <c r="K124" s="106">
        <f t="shared" si="18"/>
        <v>0</v>
      </c>
      <c r="L124" s="106"/>
      <c r="M124" s="114"/>
      <c r="N124" s="114"/>
      <c r="O124" s="114"/>
      <c r="P124" s="114"/>
      <c r="Q124" s="106">
        <f t="shared" si="19"/>
        <v>0</v>
      </c>
    </row>
    <row r="125" spans="2:17" ht="31.5" hidden="1" customHeight="1" x14ac:dyDescent="0.25">
      <c r="B125" s="117" t="s">
        <v>425</v>
      </c>
      <c r="C125" s="118">
        <v>2144</v>
      </c>
      <c r="D125" s="117" t="s">
        <v>593</v>
      </c>
      <c r="E125" s="119" t="s">
        <v>426</v>
      </c>
      <c r="F125" s="108">
        <f t="shared" si="17"/>
        <v>0</v>
      </c>
      <c r="G125" s="153"/>
      <c r="H125" s="122"/>
      <c r="I125" s="122"/>
      <c r="J125" s="122"/>
      <c r="K125" s="108">
        <f t="shared" si="18"/>
        <v>0</v>
      </c>
      <c r="L125" s="108"/>
      <c r="M125" s="122"/>
      <c r="N125" s="122"/>
      <c r="O125" s="122"/>
      <c r="P125" s="122"/>
      <c r="Q125" s="108">
        <f t="shared" si="19"/>
        <v>0</v>
      </c>
    </row>
    <row r="126" spans="2:17" ht="34.5" hidden="1" customHeight="1" x14ac:dyDescent="0.25">
      <c r="B126" s="111" t="s">
        <v>423</v>
      </c>
      <c r="C126" s="115">
        <v>2150</v>
      </c>
      <c r="D126" s="111" t="s">
        <v>484</v>
      </c>
      <c r="E126" s="121" t="s">
        <v>424</v>
      </c>
      <c r="F126" s="124">
        <f t="shared" si="17"/>
        <v>0</v>
      </c>
      <c r="G126" s="113">
        <f>G127+G129</f>
        <v>0</v>
      </c>
      <c r="H126" s="114">
        <f>H127+H129</f>
        <v>0</v>
      </c>
      <c r="I126" s="114">
        <f>I127+I129</f>
        <v>0</v>
      </c>
      <c r="J126" s="114">
        <f>J127+J129</f>
        <v>0</v>
      </c>
      <c r="K126" s="106">
        <f t="shared" si="18"/>
        <v>0</v>
      </c>
      <c r="L126" s="114">
        <f>L127+L129</f>
        <v>0</v>
      </c>
      <c r="M126" s="114">
        <f>M127+M129</f>
        <v>0</v>
      </c>
      <c r="N126" s="114">
        <f>N127+N129</f>
        <v>0</v>
      </c>
      <c r="O126" s="114">
        <f>O127+O129</f>
        <v>0</v>
      </c>
      <c r="P126" s="114">
        <f>P127+P129</f>
        <v>0</v>
      </c>
      <c r="Q126" s="106">
        <f t="shared" si="19"/>
        <v>0</v>
      </c>
    </row>
    <row r="127" spans="2:17" ht="35.25" hidden="1" customHeight="1" x14ac:dyDescent="0.25">
      <c r="B127" s="111" t="s">
        <v>618</v>
      </c>
      <c r="C127" s="115">
        <v>2151</v>
      </c>
      <c r="D127" s="111" t="s">
        <v>619</v>
      </c>
      <c r="E127" s="112" t="s">
        <v>620</v>
      </c>
      <c r="F127" s="106">
        <f t="shared" si="17"/>
        <v>0</v>
      </c>
      <c r="G127" s="113"/>
      <c r="H127" s="114"/>
      <c r="I127" s="114"/>
      <c r="J127" s="114"/>
      <c r="K127" s="106">
        <f t="shared" si="18"/>
        <v>0</v>
      </c>
      <c r="L127" s="114"/>
      <c r="M127" s="114"/>
      <c r="N127" s="114"/>
      <c r="O127" s="114"/>
      <c r="P127" s="114"/>
      <c r="Q127" s="106">
        <f t="shared" si="19"/>
        <v>0</v>
      </c>
    </row>
    <row r="128" spans="2:17" ht="25.5" hidden="1" customHeight="1" x14ac:dyDescent="0.25">
      <c r="B128" s="154" t="s">
        <v>618</v>
      </c>
      <c r="C128" s="155">
        <v>2151</v>
      </c>
      <c r="D128" s="154" t="s">
        <v>484</v>
      </c>
      <c r="E128" s="156" t="s">
        <v>327</v>
      </c>
      <c r="F128" s="106">
        <f t="shared" si="17"/>
        <v>0</v>
      </c>
      <c r="G128" s="153"/>
      <c r="H128" s="122"/>
      <c r="I128" s="122"/>
      <c r="J128" s="122"/>
      <c r="K128" s="106">
        <f t="shared" ref="K128:K159" si="20">M128+P128</f>
        <v>0</v>
      </c>
      <c r="L128" s="106"/>
      <c r="M128" s="122"/>
      <c r="N128" s="122"/>
      <c r="O128" s="122"/>
      <c r="P128" s="122"/>
      <c r="Q128" s="106">
        <f t="shared" si="19"/>
        <v>0</v>
      </c>
    </row>
    <row r="129" spans="2:17" ht="32.25" hidden="1" customHeight="1" x14ac:dyDescent="0.25">
      <c r="B129" s="111" t="s">
        <v>621</v>
      </c>
      <c r="C129" s="115">
        <v>2152</v>
      </c>
      <c r="D129" s="111" t="s">
        <v>619</v>
      </c>
      <c r="E129" s="131" t="s">
        <v>623</v>
      </c>
      <c r="F129" s="124">
        <f t="shared" si="17"/>
        <v>0</v>
      </c>
      <c r="G129" s="113"/>
      <c r="H129" s="114"/>
      <c r="I129" s="114"/>
      <c r="J129" s="114"/>
      <c r="K129" s="106">
        <f t="shared" si="20"/>
        <v>0</v>
      </c>
      <c r="L129" s="114"/>
      <c r="M129" s="122"/>
      <c r="N129" s="114"/>
      <c r="O129" s="114"/>
      <c r="P129" s="114"/>
      <c r="Q129" s="106">
        <f t="shared" si="19"/>
        <v>0</v>
      </c>
    </row>
    <row r="130" spans="2:17" ht="32.25" hidden="1" customHeight="1" x14ac:dyDescent="0.25">
      <c r="B130" s="157"/>
      <c r="C130" s="158"/>
      <c r="D130" s="157"/>
      <c r="E130" s="133" t="s">
        <v>289</v>
      </c>
      <c r="F130" s="106">
        <f t="shared" si="17"/>
        <v>0</v>
      </c>
      <c r="G130" s="134"/>
      <c r="H130" s="135"/>
      <c r="I130" s="135"/>
      <c r="J130" s="135"/>
      <c r="K130" s="106">
        <f t="shared" si="20"/>
        <v>0</v>
      </c>
      <c r="L130" s="106"/>
      <c r="M130" s="135"/>
      <c r="N130" s="135"/>
      <c r="O130" s="135"/>
      <c r="P130" s="135"/>
      <c r="Q130" s="106">
        <f t="shared" si="19"/>
        <v>0</v>
      </c>
    </row>
    <row r="131" spans="2:17" ht="96.75" hidden="1" customHeight="1" x14ac:dyDescent="0.25">
      <c r="B131" s="157"/>
      <c r="C131" s="158"/>
      <c r="D131" s="157"/>
      <c r="E131" s="133" t="s">
        <v>290</v>
      </c>
      <c r="F131" s="106">
        <f t="shared" si="17"/>
        <v>0</v>
      </c>
      <c r="G131" s="134"/>
      <c r="H131" s="135"/>
      <c r="I131" s="135"/>
      <c r="J131" s="135"/>
      <c r="K131" s="106">
        <f t="shared" si="20"/>
        <v>0</v>
      </c>
      <c r="L131" s="106"/>
      <c r="M131" s="135"/>
      <c r="N131" s="135"/>
      <c r="O131" s="135"/>
      <c r="P131" s="135"/>
      <c r="Q131" s="106">
        <f t="shared" si="19"/>
        <v>0</v>
      </c>
    </row>
    <row r="132" spans="2:17" ht="42" hidden="1" customHeight="1" x14ac:dyDescent="0.25">
      <c r="B132" s="157"/>
      <c r="C132" s="158"/>
      <c r="D132" s="157"/>
      <c r="E132" s="133" t="s">
        <v>235</v>
      </c>
      <c r="F132" s="106">
        <f t="shared" si="17"/>
        <v>0</v>
      </c>
      <c r="G132" s="134"/>
      <c r="H132" s="135"/>
      <c r="I132" s="135"/>
      <c r="J132" s="135"/>
      <c r="K132" s="106">
        <f t="shared" si="20"/>
        <v>0</v>
      </c>
      <c r="L132" s="106"/>
      <c r="M132" s="135"/>
      <c r="N132" s="135"/>
      <c r="O132" s="135"/>
      <c r="P132" s="135"/>
      <c r="Q132" s="106">
        <f t="shared" si="19"/>
        <v>0</v>
      </c>
    </row>
    <row r="133" spans="2:17" s="16" customFormat="1" ht="41.25" hidden="1" customHeight="1" x14ac:dyDescent="0.25">
      <c r="B133" s="157"/>
      <c r="C133" s="158"/>
      <c r="D133" s="157"/>
      <c r="E133" s="133" t="s">
        <v>236</v>
      </c>
      <c r="F133" s="106">
        <f t="shared" si="17"/>
        <v>0</v>
      </c>
      <c r="G133" s="134"/>
      <c r="H133" s="135"/>
      <c r="I133" s="135"/>
      <c r="J133" s="135"/>
      <c r="K133" s="106">
        <f t="shared" si="20"/>
        <v>0</v>
      </c>
      <c r="L133" s="106"/>
      <c r="M133" s="135"/>
      <c r="N133" s="135"/>
      <c r="O133" s="135"/>
      <c r="P133" s="135"/>
      <c r="Q133" s="106">
        <f t="shared" si="19"/>
        <v>0</v>
      </c>
    </row>
    <row r="134" spans="2:17" ht="69.75" hidden="1" customHeight="1" x14ac:dyDescent="0.25">
      <c r="B134" s="157"/>
      <c r="C134" s="158"/>
      <c r="D134" s="157"/>
      <c r="E134" s="133" t="s">
        <v>73</v>
      </c>
      <c r="F134" s="106">
        <f t="shared" si="17"/>
        <v>0</v>
      </c>
      <c r="G134" s="134"/>
      <c r="H134" s="135"/>
      <c r="I134" s="135"/>
      <c r="J134" s="135"/>
      <c r="K134" s="106">
        <f t="shared" si="20"/>
        <v>0</v>
      </c>
      <c r="L134" s="106"/>
      <c r="M134" s="135"/>
      <c r="N134" s="135"/>
      <c r="O134" s="135"/>
      <c r="P134" s="135"/>
      <c r="Q134" s="106">
        <f t="shared" ref="Q134:Q165" si="21">F134+K134</f>
        <v>0</v>
      </c>
    </row>
    <row r="135" spans="2:17" s="16" customFormat="1" ht="21" hidden="1" customHeight="1" x14ac:dyDescent="0.25">
      <c r="B135" s="157"/>
      <c r="C135" s="158"/>
      <c r="D135" s="157"/>
      <c r="E135" s="133" t="s">
        <v>237</v>
      </c>
      <c r="F135" s="106">
        <f t="shared" si="17"/>
        <v>0</v>
      </c>
      <c r="G135" s="134"/>
      <c r="H135" s="135"/>
      <c r="I135" s="135"/>
      <c r="J135" s="135"/>
      <c r="K135" s="106">
        <f t="shared" si="20"/>
        <v>0</v>
      </c>
      <c r="L135" s="106"/>
      <c r="M135" s="135"/>
      <c r="N135" s="135"/>
      <c r="O135" s="135"/>
      <c r="P135" s="135"/>
      <c r="Q135" s="106">
        <f t="shared" si="21"/>
        <v>0</v>
      </c>
    </row>
    <row r="136" spans="2:17" ht="14.25" hidden="1" customHeight="1" x14ac:dyDescent="0.25">
      <c r="B136" s="109" t="s">
        <v>415</v>
      </c>
      <c r="C136" s="120">
        <v>4000</v>
      </c>
      <c r="D136" s="333" t="s">
        <v>238</v>
      </c>
      <c r="E136" s="334"/>
      <c r="F136" s="106">
        <f t="shared" si="17"/>
        <v>0</v>
      </c>
      <c r="G136" s="110">
        <f>G137</f>
        <v>0</v>
      </c>
      <c r="H136" s="106">
        <f>H137</f>
        <v>0</v>
      </c>
      <c r="I136" s="106">
        <f>I137</f>
        <v>0</v>
      </c>
      <c r="J136" s="106">
        <f>J137</f>
        <v>0</v>
      </c>
      <c r="K136" s="106">
        <f t="shared" si="20"/>
        <v>0</v>
      </c>
      <c r="L136" s="106"/>
      <c r="M136" s="106">
        <f>M137</f>
        <v>0</v>
      </c>
      <c r="N136" s="106">
        <f>N137</f>
        <v>0</v>
      </c>
      <c r="O136" s="106">
        <f>O137</f>
        <v>0</v>
      </c>
      <c r="P136" s="106">
        <f>P137</f>
        <v>0</v>
      </c>
      <c r="Q136" s="106">
        <f t="shared" si="21"/>
        <v>0</v>
      </c>
    </row>
    <row r="137" spans="2:17" ht="30" hidden="1" customHeight="1" x14ac:dyDescent="0.25">
      <c r="B137" s="111" t="s">
        <v>428</v>
      </c>
      <c r="C137" s="115">
        <v>4030</v>
      </c>
      <c r="D137" s="111" t="s">
        <v>594</v>
      </c>
      <c r="E137" s="116" t="s">
        <v>427</v>
      </c>
      <c r="F137" s="106">
        <f t="shared" si="17"/>
        <v>0</v>
      </c>
      <c r="G137" s="113"/>
      <c r="H137" s="114"/>
      <c r="I137" s="114"/>
      <c r="J137" s="114"/>
      <c r="K137" s="106">
        <f t="shared" si="20"/>
        <v>0</v>
      </c>
      <c r="L137" s="106"/>
      <c r="M137" s="114"/>
      <c r="N137" s="114"/>
      <c r="O137" s="114"/>
      <c r="P137" s="114"/>
      <c r="Q137" s="106">
        <f t="shared" si="21"/>
        <v>0</v>
      </c>
    </row>
    <row r="138" spans="2:17" ht="43.5" hidden="1" customHeight="1" x14ac:dyDescent="0.25">
      <c r="B138" s="109" t="s">
        <v>211</v>
      </c>
      <c r="C138" s="120">
        <v>8300</v>
      </c>
      <c r="D138" s="333" t="s">
        <v>210</v>
      </c>
      <c r="E138" s="334"/>
      <c r="F138" s="106">
        <f t="shared" si="17"/>
        <v>0</v>
      </c>
      <c r="G138" s="110">
        <f>G142++G139</f>
        <v>0</v>
      </c>
      <c r="H138" s="106">
        <f>H142++H139</f>
        <v>0</v>
      </c>
      <c r="I138" s="106">
        <f>I142++I139</f>
        <v>0</v>
      </c>
      <c r="J138" s="106">
        <f>J142+J143</f>
        <v>0</v>
      </c>
      <c r="K138" s="106">
        <f t="shared" si="20"/>
        <v>0</v>
      </c>
      <c r="L138" s="106"/>
      <c r="M138" s="106">
        <f>M142++M139</f>
        <v>0</v>
      </c>
      <c r="N138" s="106">
        <f>N142++N139</f>
        <v>0</v>
      </c>
      <c r="O138" s="106">
        <f>O142++O139</f>
        <v>0</v>
      </c>
      <c r="P138" s="106">
        <f>P142++P139</f>
        <v>0</v>
      </c>
      <c r="Q138" s="106">
        <f t="shared" si="21"/>
        <v>0</v>
      </c>
    </row>
    <row r="139" spans="2:17" ht="30" hidden="1" customHeight="1" x14ac:dyDescent="0.25">
      <c r="B139" s="111" t="s">
        <v>14</v>
      </c>
      <c r="C139" s="115">
        <v>8311</v>
      </c>
      <c r="D139" s="111" t="s">
        <v>177</v>
      </c>
      <c r="E139" s="131" t="s">
        <v>292</v>
      </c>
      <c r="F139" s="106">
        <f t="shared" si="17"/>
        <v>0</v>
      </c>
      <c r="G139" s="110"/>
      <c r="H139" s="106"/>
      <c r="I139" s="106"/>
      <c r="J139" s="106"/>
      <c r="K139" s="106">
        <f t="shared" si="20"/>
        <v>0</v>
      </c>
      <c r="L139" s="106"/>
      <c r="M139" s="106"/>
      <c r="N139" s="106"/>
      <c r="O139" s="106"/>
      <c r="P139" s="114"/>
      <c r="Q139" s="106">
        <f t="shared" si="21"/>
        <v>0</v>
      </c>
    </row>
    <row r="140" spans="2:17" ht="15" hidden="1" customHeight="1" x14ac:dyDescent="0.25">
      <c r="B140" s="111" t="s">
        <v>15</v>
      </c>
      <c r="C140" s="115">
        <v>8312</v>
      </c>
      <c r="D140" s="111" t="s">
        <v>16</v>
      </c>
      <c r="E140" s="131" t="s">
        <v>17</v>
      </c>
      <c r="F140" s="106"/>
      <c r="G140" s="110"/>
      <c r="H140" s="106"/>
      <c r="I140" s="106"/>
      <c r="J140" s="106"/>
      <c r="K140" s="106">
        <f t="shared" si="20"/>
        <v>0</v>
      </c>
      <c r="L140" s="106"/>
      <c r="M140" s="114"/>
      <c r="N140" s="114"/>
      <c r="O140" s="114"/>
      <c r="P140" s="114"/>
      <c r="Q140" s="106">
        <f t="shared" si="21"/>
        <v>0</v>
      </c>
    </row>
    <row r="141" spans="2:17" s="16" customFormat="1" ht="15" hidden="1" customHeight="1" x14ac:dyDescent="0.25">
      <c r="B141" s="111" t="s">
        <v>18</v>
      </c>
      <c r="C141" s="115">
        <v>8320</v>
      </c>
      <c r="D141" s="111" t="s">
        <v>19</v>
      </c>
      <c r="E141" s="112" t="s">
        <v>20</v>
      </c>
      <c r="F141" s="106"/>
      <c r="G141" s="110"/>
      <c r="H141" s="106"/>
      <c r="I141" s="106"/>
      <c r="J141" s="106"/>
      <c r="K141" s="106">
        <f t="shared" si="20"/>
        <v>0</v>
      </c>
      <c r="L141" s="106"/>
      <c r="M141" s="114"/>
      <c r="N141" s="114"/>
      <c r="O141" s="114"/>
      <c r="P141" s="114"/>
      <c r="Q141" s="106">
        <f t="shared" si="21"/>
        <v>0</v>
      </c>
    </row>
    <row r="142" spans="2:17" ht="30" hidden="1" customHeight="1" x14ac:dyDescent="0.25">
      <c r="B142" s="111" t="s">
        <v>429</v>
      </c>
      <c r="C142" s="115">
        <v>8330</v>
      </c>
      <c r="D142" s="111" t="s">
        <v>595</v>
      </c>
      <c r="E142" s="131" t="s">
        <v>431</v>
      </c>
      <c r="F142" s="106">
        <f>G142+J142</f>
        <v>0</v>
      </c>
      <c r="G142" s="113"/>
      <c r="H142" s="114"/>
      <c r="I142" s="114"/>
      <c r="J142" s="114"/>
      <c r="K142" s="106">
        <f t="shared" si="20"/>
        <v>0</v>
      </c>
      <c r="L142" s="106"/>
      <c r="M142" s="114"/>
      <c r="N142" s="114"/>
      <c r="O142" s="114"/>
      <c r="P142" s="114"/>
      <c r="Q142" s="106">
        <f t="shared" si="21"/>
        <v>0</v>
      </c>
    </row>
    <row r="143" spans="2:17" ht="30" hidden="1" customHeight="1" x14ac:dyDescent="0.3">
      <c r="B143" s="111" t="s">
        <v>430</v>
      </c>
      <c r="C143" s="115">
        <v>8340</v>
      </c>
      <c r="D143" s="111" t="s">
        <v>596</v>
      </c>
      <c r="E143" s="159" t="s">
        <v>432</v>
      </c>
      <c r="F143" s="106">
        <f>G143+J143</f>
        <v>0</v>
      </c>
      <c r="G143" s="113"/>
      <c r="H143" s="114"/>
      <c r="I143" s="114"/>
      <c r="J143" s="114"/>
      <c r="K143" s="106">
        <f t="shared" si="20"/>
        <v>0</v>
      </c>
      <c r="L143" s="106"/>
      <c r="M143" s="114"/>
      <c r="N143" s="114"/>
      <c r="O143" s="114"/>
      <c r="P143" s="114"/>
      <c r="Q143" s="106">
        <f t="shared" si="21"/>
        <v>0</v>
      </c>
    </row>
    <row r="144" spans="2:17" ht="31.5" hidden="1" customHeight="1" x14ac:dyDescent="0.25">
      <c r="B144" s="109" t="s">
        <v>433</v>
      </c>
      <c r="C144" s="120">
        <v>7300</v>
      </c>
      <c r="D144" s="365" t="s">
        <v>364</v>
      </c>
      <c r="E144" s="365"/>
      <c r="F144" s="106">
        <f>G144+J144</f>
        <v>0</v>
      </c>
      <c r="G144" s="110">
        <f>G145</f>
        <v>0</v>
      </c>
      <c r="H144" s="106">
        <f>H145</f>
        <v>0</v>
      </c>
      <c r="I144" s="106">
        <f>I145</f>
        <v>0</v>
      </c>
      <c r="J144" s="106">
        <f>J145</f>
        <v>0</v>
      </c>
      <c r="K144" s="106">
        <f t="shared" si="20"/>
        <v>0</v>
      </c>
      <c r="L144" s="114">
        <f>L146</f>
        <v>0</v>
      </c>
      <c r="M144" s="114">
        <f>M145</f>
        <v>0</v>
      </c>
      <c r="N144" s="114">
        <f>N145</f>
        <v>0</v>
      </c>
      <c r="O144" s="114">
        <f>O145</f>
        <v>0</v>
      </c>
      <c r="P144" s="114">
        <f>P146</f>
        <v>0</v>
      </c>
      <c r="Q144" s="106">
        <f t="shared" si="21"/>
        <v>0</v>
      </c>
    </row>
    <row r="145" spans="2:17" ht="30" hidden="1" customHeight="1" x14ac:dyDescent="0.3">
      <c r="B145" s="111" t="s">
        <v>434</v>
      </c>
      <c r="C145" s="115">
        <v>7322</v>
      </c>
      <c r="D145" s="111" t="s">
        <v>597</v>
      </c>
      <c r="E145" s="160" t="s">
        <v>435</v>
      </c>
      <c r="F145" s="106">
        <f>G145+J145</f>
        <v>0</v>
      </c>
      <c r="G145" s="113"/>
      <c r="H145" s="114"/>
      <c r="I145" s="114"/>
      <c r="J145" s="114"/>
      <c r="K145" s="106">
        <f t="shared" si="20"/>
        <v>0</v>
      </c>
      <c r="L145" s="114"/>
      <c r="M145" s="114"/>
      <c r="N145" s="114"/>
      <c r="O145" s="114"/>
      <c r="P145" s="114"/>
      <c r="Q145" s="106">
        <f t="shared" si="21"/>
        <v>0</v>
      </c>
    </row>
    <row r="146" spans="2:17" ht="14.25" hidden="1" customHeight="1" x14ac:dyDescent="0.25">
      <c r="B146" s="109" t="s">
        <v>21</v>
      </c>
      <c r="C146" s="120">
        <v>7360</v>
      </c>
      <c r="D146" s="365" t="s">
        <v>22</v>
      </c>
      <c r="E146" s="365"/>
      <c r="F146" s="106">
        <f>F148</f>
        <v>0</v>
      </c>
      <c r="G146" s="110">
        <f>G148</f>
        <v>0</v>
      </c>
      <c r="H146" s="106">
        <f>H148</f>
        <v>0</v>
      </c>
      <c r="I146" s="106">
        <f>I148</f>
        <v>0</v>
      </c>
      <c r="J146" s="106">
        <f>J148</f>
        <v>0</v>
      </c>
      <c r="K146" s="106">
        <f t="shared" si="20"/>
        <v>0</v>
      </c>
      <c r="L146" s="114">
        <f>L147</f>
        <v>0</v>
      </c>
      <c r="M146" s="114">
        <f>M148</f>
        <v>0</v>
      </c>
      <c r="N146" s="114">
        <f>N148</f>
        <v>0</v>
      </c>
      <c r="O146" s="114">
        <f>O148</f>
        <v>0</v>
      </c>
      <c r="P146" s="114">
        <f>P148+P147</f>
        <v>0</v>
      </c>
      <c r="Q146" s="106">
        <f t="shared" si="21"/>
        <v>0</v>
      </c>
    </row>
    <row r="147" spans="2:17" ht="45" hidden="1" customHeight="1" x14ac:dyDescent="0.25">
      <c r="B147" s="111" t="s">
        <v>23</v>
      </c>
      <c r="C147" s="143">
        <v>7361</v>
      </c>
      <c r="D147" s="111" t="s">
        <v>338</v>
      </c>
      <c r="E147" s="131" t="s">
        <v>10</v>
      </c>
      <c r="F147" s="106"/>
      <c r="G147" s="110"/>
      <c r="H147" s="106"/>
      <c r="I147" s="106"/>
      <c r="J147" s="106"/>
      <c r="K147" s="106">
        <f t="shared" si="20"/>
        <v>0</v>
      </c>
      <c r="L147" s="114"/>
      <c r="M147" s="114"/>
      <c r="N147" s="114"/>
      <c r="O147" s="114"/>
      <c r="P147" s="114"/>
      <c r="Q147" s="106">
        <f t="shared" si="21"/>
        <v>0</v>
      </c>
    </row>
    <row r="148" spans="2:17" ht="47.25" hidden="1" customHeight="1" x14ac:dyDescent="0.25">
      <c r="B148" s="111" t="s">
        <v>24</v>
      </c>
      <c r="C148" s="143">
        <v>7363</v>
      </c>
      <c r="D148" s="111" t="s">
        <v>338</v>
      </c>
      <c r="E148" s="131" t="s">
        <v>12</v>
      </c>
      <c r="F148" s="106">
        <f>G148+J148</f>
        <v>0</v>
      </c>
      <c r="G148" s="113"/>
      <c r="H148" s="114"/>
      <c r="I148" s="114"/>
      <c r="J148" s="114"/>
      <c r="K148" s="106">
        <f t="shared" si="20"/>
        <v>0</v>
      </c>
      <c r="L148" s="106"/>
      <c r="M148" s="114"/>
      <c r="N148" s="114"/>
      <c r="O148" s="114"/>
      <c r="P148" s="114"/>
      <c r="Q148" s="106">
        <f t="shared" si="21"/>
        <v>0</v>
      </c>
    </row>
    <row r="149" spans="2:17" ht="24.75" hidden="1" customHeight="1" x14ac:dyDescent="0.25">
      <c r="B149" s="111" t="s">
        <v>15</v>
      </c>
      <c r="C149" s="143">
        <v>8312</v>
      </c>
      <c r="D149" s="111" t="s">
        <v>16</v>
      </c>
      <c r="E149" s="112" t="s">
        <v>297</v>
      </c>
      <c r="F149" s="106"/>
      <c r="G149" s="110"/>
      <c r="H149" s="106"/>
      <c r="I149" s="106"/>
      <c r="J149" s="106"/>
      <c r="K149" s="106">
        <f t="shared" si="20"/>
        <v>0</v>
      </c>
      <c r="L149" s="114"/>
      <c r="M149" s="114"/>
      <c r="N149" s="114"/>
      <c r="O149" s="114"/>
      <c r="P149" s="114"/>
      <c r="Q149" s="106">
        <f t="shared" si="21"/>
        <v>0</v>
      </c>
    </row>
    <row r="150" spans="2:17" ht="14.25" hidden="1" customHeight="1" x14ac:dyDescent="0.25">
      <c r="B150" s="109" t="s">
        <v>436</v>
      </c>
      <c r="C150" s="333" t="s">
        <v>246</v>
      </c>
      <c r="D150" s="348"/>
      <c r="E150" s="334"/>
      <c r="F150" s="124">
        <f t="shared" ref="F150:F178" si="22">G150+J150</f>
        <v>0</v>
      </c>
      <c r="G150" s="110">
        <f>G151</f>
        <v>0</v>
      </c>
      <c r="H150" s="106">
        <f>H151</f>
        <v>0</v>
      </c>
      <c r="I150" s="106">
        <f>I151</f>
        <v>0</v>
      </c>
      <c r="J150" s="106">
        <f>J151</f>
        <v>0</v>
      </c>
      <c r="K150" s="106">
        <f t="shared" si="20"/>
        <v>0</v>
      </c>
      <c r="L150" s="106">
        <f>L151</f>
        <v>0</v>
      </c>
      <c r="M150" s="106">
        <f>M151</f>
        <v>0</v>
      </c>
      <c r="N150" s="106">
        <f>N151</f>
        <v>0</v>
      </c>
      <c r="O150" s="106">
        <f>O151</f>
        <v>0</v>
      </c>
      <c r="P150" s="106">
        <f>P151</f>
        <v>0</v>
      </c>
      <c r="Q150" s="106">
        <f t="shared" si="21"/>
        <v>0</v>
      </c>
    </row>
    <row r="151" spans="2:17" ht="15" hidden="1" customHeight="1" x14ac:dyDescent="0.25">
      <c r="B151" s="105" t="s">
        <v>437</v>
      </c>
      <c r="C151" s="341" t="s">
        <v>246</v>
      </c>
      <c r="D151" s="342"/>
      <c r="E151" s="343"/>
      <c r="F151" s="124">
        <f t="shared" si="22"/>
        <v>0</v>
      </c>
      <c r="G151" s="107">
        <f>G152+G177</f>
        <v>0</v>
      </c>
      <c r="H151" s="108">
        <f>H152+H177</f>
        <v>0</v>
      </c>
      <c r="I151" s="108">
        <f>I152+I177</f>
        <v>0</v>
      </c>
      <c r="J151" s="108">
        <f>J152+J177</f>
        <v>0</v>
      </c>
      <c r="K151" s="106">
        <f t="shared" si="20"/>
        <v>0</v>
      </c>
      <c r="L151" s="108">
        <f>L152+L177</f>
        <v>0</v>
      </c>
      <c r="M151" s="108">
        <f>M152+M177</f>
        <v>0</v>
      </c>
      <c r="N151" s="108">
        <f>N152+N177</f>
        <v>0</v>
      </c>
      <c r="O151" s="108">
        <f>O152+O177</f>
        <v>0</v>
      </c>
      <c r="P151" s="108">
        <f>P152+P177</f>
        <v>0</v>
      </c>
      <c r="Q151" s="106">
        <f t="shared" si="21"/>
        <v>0</v>
      </c>
    </row>
    <row r="152" spans="2:17" ht="14.25" hidden="1" customHeight="1" x14ac:dyDescent="0.25">
      <c r="B152" s="109" t="s">
        <v>438</v>
      </c>
      <c r="C152" s="120">
        <v>3000</v>
      </c>
      <c r="D152" s="333" t="s">
        <v>240</v>
      </c>
      <c r="E152" s="334"/>
      <c r="F152" s="124">
        <f t="shared" si="22"/>
        <v>0</v>
      </c>
      <c r="G152" s="110">
        <f>G155+G159+G161+G166+G169+G170+G172+G173</f>
        <v>0</v>
      </c>
      <c r="H152" s="106">
        <f>H155+H159+H161+H166+H169+H170+H172+H173</f>
        <v>0</v>
      </c>
      <c r="I152" s="106">
        <f>I155+I159+I161+I166+I169+I170+I172+I173</f>
        <v>0</v>
      </c>
      <c r="J152" s="106">
        <f>J155+J159+J161+J166+J169+J170+J172+J173</f>
        <v>0</v>
      </c>
      <c r="K152" s="106">
        <f t="shared" si="20"/>
        <v>0</v>
      </c>
      <c r="L152" s="106">
        <f>L155+L159+L161+L166+L169+L170+L172+L173</f>
        <v>0</v>
      </c>
      <c r="M152" s="106">
        <f>M155+M159+M161+M166+M169+M170+M172+M173</f>
        <v>0</v>
      </c>
      <c r="N152" s="106">
        <f>N155+N159+N161+N166+N169+N170+N172+N173</f>
        <v>0</v>
      </c>
      <c r="O152" s="106">
        <f>O155+O159+O161+O166+O169+O170+O172+O173</f>
        <v>0</v>
      </c>
      <c r="P152" s="106">
        <f>P155+P159+P161+P166+P169+P170+P172+P173</f>
        <v>0</v>
      </c>
      <c r="Q152" s="106">
        <f t="shared" si="21"/>
        <v>0</v>
      </c>
    </row>
    <row r="153" spans="2:17" ht="15" hidden="1" customHeight="1" x14ac:dyDescent="0.25">
      <c r="B153" s="111"/>
      <c r="C153" s="115"/>
      <c r="D153" s="111"/>
      <c r="E153" s="112"/>
      <c r="F153" s="124">
        <f t="shared" si="22"/>
        <v>0</v>
      </c>
      <c r="G153" s="113">
        <f>22597.5+4830-27427.5</f>
        <v>0</v>
      </c>
      <c r="H153" s="114"/>
      <c r="I153" s="114"/>
      <c r="J153" s="114"/>
      <c r="K153" s="106">
        <f t="shared" si="20"/>
        <v>0</v>
      </c>
      <c r="L153" s="106"/>
      <c r="M153" s="114"/>
      <c r="N153" s="114"/>
      <c r="O153" s="114"/>
      <c r="P153" s="114"/>
      <c r="Q153" s="106">
        <f t="shared" si="21"/>
        <v>0</v>
      </c>
    </row>
    <row r="154" spans="2:17" ht="15" hidden="1" customHeight="1" x14ac:dyDescent="0.25">
      <c r="B154" s="111"/>
      <c r="C154" s="115"/>
      <c r="D154" s="111"/>
      <c r="E154" s="112"/>
      <c r="F154" s="124">
        <f t="shared" si="22"/>
        <v>0</v>
      </c>
      <c r="G154" s="113"/>
      <c r="H154" s="114"/>
      <c r="I154" s="114"/>
      <c r="J154" s="114"/>
      <c r="K154" s="106">
        <f t="shared" si="20"/>
        <v>0</v>
      </c>
      <c r="L154" s="106"/>
      <c r="M154" s="114"/>
      <c r="N154" s="114"/>
      <c r="O154" s="114"/>
      <c r="P154" s="114"/>
      <c r="Q154" s="106">
        <f t="shared" si="21"/>
        <v>0</v>
      </c>
    </row>
    <row r="155" spans="2:17" ht="64.5" hidden="1" customHeight="1" x14ac:dyDescent="0.25">
      <c r="B155" s="111" t="s">
        <v>439</v>
      </c>
      <c r="C155" s="115" t="s">
        <v>241</v>
      </c>
      <c r="D155" s="112"/>
      <c r="E155" s="161" t="s">
        <v>624</v>
      </c>
      <c r="F155" s="124">
        <f t="shared" si="22"/>
        <v>0</v>
      </c>
      <c r="G155" s="113">
        <f>G156+G157+G158</f>
        <v>0</v>
      </c>
      <c r="H155" s="114">
        <f>H156+H157+H158</f>
        <v>0</v>
      </c>
      <c r="I155" s="114">
        <f>I156+I157+I158</f>
        <v>0</v>
      </c>
      <c r="J155" s="114">
        <f>J156+J157+J158</f>
        <v>0</v>
      </c>
      <c r="K155" s="106">
        <f t="shared" si="20"/>
        <v>0</v>
      </c>
      <c r="L155" s="114">
        <f>L156+L157+L158</f>
        <v>0</v>
      </c>
      <c r="M155" s="114">
        <f>M156+M157+M158</f>
        <v>0</v>
      </c>
      <c r="N155" s="114">
        <f>N156+N157+N158</f>
        <v>0</v>
      </c>
      <c r="O155" s="114">
        <f>O156+O157+O158</f>
        <v>0</v>
      </c>
      <c r="P155" s="114">
        <f>P156+P157+P158</f>
        <v>0</v>
      </c>
      <c r="Q155" s="106">
        <f t="shared" si="21"/>
        <v>0</v>
      </c>
    </row>
    <row r="156" spans="2:17" ht="60" hidden="1" customHeight="1" x14ac:dyDescent="0.25">
      <c r="B156" s="111" t="s">
        <v>440</v>
      </c>
      <c r="C156" s="115">
        <v>3101</v>
      </c>
      <c r="D156" s="111" t="s">
        <v>485</v>
      </c>
      <c r="E156" s="112" t="s">
        <v>242</v>
      </c>
      <c r="F156" s="106">
        <f t="shared" si="22"/>
        <v>0</v>
      </c>
      <c r="G156" s="113"/>
      <c r="H156" s="114"/>
      <c r="I156" s="114"/>
      <c r="J156" s="114"/>
      <c r="K156" s="106">
        <f t="shared" si="20"/>
        <v>0</v>
      </c>
      <c r="L156" s="114"/>
      <c r="M156" s="114"/>
      <c r="N156" s="114"/>
      <c r="O156" s="114"/>
      <c r="P156" s="114"/>
      <c r="Q156" s="106">
        <f t="shared" si="21"/>
        <v>0</v>
      </c>
    </row>
    <row r="157" spans="2:17" ht="105" hidden="1" customHeight="1" x14ac:dyDescent="0.25">
      <c r="B157" s="111" t="s">
        <v>441</v>
      </c>
      <c r="C157" s="115">
        <v>3102</v>
      </c>
      <c r="D157" s="111" t="s">
        <v>486</v>
      </c>
      <c r="E157" s="112" t="s">
        <v>448</v>
      </c>
      <c r="F157" s="124">
        <f t="shared" si="22"/>
        <v>0</v>
      </c>
      <c r="G157" s="113"/>
      <c r="H157" s="114"/>
      <c r="I157" s="114"/>
      <c r="J157" s="114"/>
      <c r="K157" s="106">
        <f t="shared" si="20"/>
        <v>0</v>
      </c>
      <c r="L157" s="114"/>
      <c r="M157" s="114"/>
      <c r="N157" s="114"/>
      <c r="O157" s="114"/>
      <c r="P157" s="114"/>
      <c r="Q157" s="106">
        <f t="shared" si="21"/>
        <v>0</v>
      </c>
    </row>
    <row r="158" spans="2:17" ht="41.25" hidden="1" customHeight="1" x14ac:dyDescent="0.25">
      <c r="B158" s="111" t="s">
        <v>25</v>
      </c>
      <c r="C158" s="115">
        <v>3105</v>
      </c>
      <c r="D158" s="162" t="s">
        <v>26</v>
      </c>
      <c r="E158" s="112" t="s">
        <v>27</v>
      </c>
      <c r="F158" s="106">
        <f t="shared" si="22"/>
        <v>0</v>
      </c>
      <c r="G158" s="113"/>
      <c r="H158" s="114"/>
      <c r="I158" s="114"/>
      <c r="J158" s="114"/>
      <c r="K158" s="106">
        <f t="shared" si="20"/>
        <v>0</v>
      </c>
      <c r="L158" s="114"/>
      <c r="M158" s="114"/>
      <c r="N158" s="114"/>
      <c r="O158" s="114"/>
      <c r="P158" s="114"/>
      <c r="Q158" s="106">
        <f t="shared" si="21"/>
        <v>0</v>
      </c>
    </row>
    <row r="159" spans="2:17" ht="31.5" hidden="1" customHeight="1" x14ac:dyDescent="0.25">
      <c r="B159" s="109" t="s">
        <v>442</v>
      </c>
      <c r="C159" s="120">
        <v>3110</v>
      </c>
      <c r="D159" s="333" t="s">
        <v>243</v>
      </c>
      <c r="E159" s="334"/>
      <c r="F159" s="106">
        <f t="shared" si="22"/>
        <v>0</v>
      </c>
      <c r="G159" s="110">
        <f>G160</f>
        <v>0</v>
      </c>
      <c r="H159" s="106">
        <f>H160</f>
        <v>0</v>
      </c>
      <c r="I159" s="106">
        <f>I160</f>
        <v>0</v>
      </c>
      <c r="J159" s="106">
        <f>J160</f>
        <v>0</v>
      </c>
      <c r="K159" s="106">
        <f t="shared" si="20"/>
        <v>0</v>
      </c>
      <c r="L159" s="106">
        <f>L160</f>
        <v>0</v>
      </c>
      <c r="M159" s="106">
        <f>M160</f>
        <v>0</v>
      </c>
      <c r="N159" s="106">
        <f>N160</f>
        <v>0</v>
      </c>
      <c r="O159" s="106">
        <f>O160</f>
        <v>0</v>
      </c>
      <c r="P159" s="106">
        <f>P160</f>
        <v>0</v>
      </c>
      <c r="Q159" s="106">
        <f t="shared" si="21"/>
        <v>0</v>
      </c>
    </row>
    <row r="160" spans="2:17" s="16" customFormat="1" ht="79.5" hidden="1" customHeight="1" x14ac:dyDescent="0.25">
      <c r="B160" s="111" t="s">
        <v>443</v>
      </c>
      <c r="C160" s="115">
        <v>3111</v>
      </c>
      <c r="D160" s="111" t="s">
        <v>487</v>
      </c>
      <c r="E160" s="112" t="s">
        <v>517</v>
      </c>
      <c r="F160" s="106">
        <f t="shared" si="22"/>
        <v>0</v>
      </c>
      <c r="G160" s="113"/>
      <c r="H160" s="114"/>
      <c r="I160" s="114"/>
      <c r="J160" s="114"/>
      <c r="K160" s="106">
        <f t="shared" ref="K160:K191" si="23">M160+P160</f>
        <v>0</v>
      </c>
      <c r="L160" s="106"/>
      <c r="M160" s="114"/>
      <c r="N160" s="114"/>
      <c r="O160" s="114"/>
      <c r="P160" s="114"/>
      <c r="Q160" s="106">
        <f t="shared" si="21"/>
        <v>0</v>
      </c>
    </row>
    <row r="161" spans="2:19" ht="33" hidden="1" customHeight="1" x14ac:dyDescent="0.25">
      <c r="B161" s="109" t="s">
        <v>449</v>
      </c>
      <c r="C161" s="120">
        <v>3120</v>
      </c>
      <c r="D161" s="333" t="s">
        <v>244</v>
      </c>
      <c r="E161" s="334"/>
      <c r="F161" s="106">
        <f t="shared" si="22"/>
        <v>0</v>
      </c>
      <c r="G161" s="110">
        <f>G162+G164+G165</f>
        <v>0</v>
      </c>
      <c r="H161" s="106">
        <f>H162+H164+H165</f>
        <v>0</v>
      </c>
      <c r="I161" s="106">
        <f>I162+I164+I165</f>
        <v>0</v>
      </c>
      <c r="J161" s="106">
        <f>J162+J164+J165</f>
        <v>0</v>
      </c>
      <c r="K161" s="106">
        <f t="shared" si="23"/>
        <v>0</v>
      </c>
      <c r="L161" s="106">
        <f>L162+L164+L165</f>
        <v>0</v>
      </c>
      <c r="M161" s="106">
        <f>M162+M164+M165</f>
        <v>0</v>
      </c>
      <c r="N161" s="106">
        <f>N162+N164+N165</f>
        <v>0</v>
      </c>
      <c r="O161" s="106">
        <f>O162+O164+O165</f>
        <v>0</v>
      </c>
      <c r="P161" s="106">
        <f>P162+P164+P165</f>
        <v>0</v>
      </c>
      <c r="Q161" s="106">
        <f t="shared" si="21"/>
        <v>0</v>
      </c>
    </row>
    <row r="162" spans="2:19" s="16" customFormat="1" ht="30" hidden="1" customHeight="1" x14ac:dyDescent="0.25">
      <c r="B162" s="111" t="s">
        <v>450</v>
      </c>
      <c r="C162" s="115">
        <v>3121</v>
      </c>
      <c r="D162" s="111" t="s">
        <v>487</v>
      </c>
      <c r="E162" s="112" t="s">
        <v>567</v>
      </c>
      <c r="F162" s="106">
        <f t="shared" si="22"/>
        <v>0</v>
      </c>
      <c r="G162" s="113"/>
      <c r="H162" s="114"/>
      <c r="I162" s="114"/>
      <c r="J162" s="114"/>
      <c r="K162" s="106">
        <f t="shared" si="23"/>
        <v>0</v>
      </c>
      <c r="L162" s="106"/>
      <c r="M162" s="114"/>
      <c r="N162" s="114"/>
      <c r="O162" s="114"/>
      <c r="P162" s="114"/>
      <c r="Q162" s="106">
        <f t="shared" si="21"/>
        <v>0</v>
      </c>
      <c r="S162" s="1"/>
    </row>
    <row r="163" spans="2:19" s="16" customFormat="1" ht="15" hidden="1" customHeight="1" x14ac:dyDescent="0.25">
      <c r="B163" s="111"/>
      <c r="C163" s="115"/>
      <c r="D163" s="111"/>
      <c r="E163" s="112"/>
      <c r="F163" s="106">
        <f t="shared" si="22"/>
        <v>0</v>
      </c>
      <c r="G163" s="113"/>
      <c r="H163" s="114"/>
      <c r="I163" s="114"/>
      <c r="J163" s="114"/>
      <c r="K163" s="106">
        <f t="shared" si="23"/>
        <v>0</v>
      </c>
      <c r="L163" s="106"/>
      <c r="M163" s="114"/>
      <c r="N163" s="114"/>
      <c r="O163" s="114"/>
      <c r="P163" s="114"/>
      <c r="Q163" s="106">
        <f t="shared" si="21"/>
        <v>0</v>
      </c>
    </row>
    <row r="164" spans="2:19" s="16" customFormat="1" ht="45" hidden="1" customHeight="1" x14ac:dyDescent="0.25">
      <c r="B164" s="111" t="s">
        <v>451</v>
      </c>
      <c r="C164" s="115">
        <v>3122</v>
      </c>
      <c r="D164" s="111" t="s">
        <v>487</v>
      </c>
      <c r="E164" s="112" t="s">
        <v>280</v>
      </c>
      <c r="F164" s="106">
        <f t="shared" si="22"/>
        <v>0</v>
      </c>
      <c r="G164" s="113"/>
      <c r="H164" s="114"/>
      <c r="I164" s="114"/>
      <c r="J164" s="114"/>
      <c r="K164" s="106">
        <f t="shared" si="23"/>
        <v>0</v>
      </c>
      <c r="L164" s="106"/>
      <c r="M164" s="114"/>
      <c r="N164" s="114"/>
      <c r="O164" s="114"/>
      <c r="P164" s="114"/>
      <c r="Q164" s="106">
        <f t="shared" si="21"/>
        <v>0</v>
      </c>
    </row>
    <row r="165" spans="2:19" ht="37.5" hidden="1" customHeight="1" x14ac:dyDescent="0.25">
      <c r="B165" s="111" t="s">
        <v>452</v>
      </c>
      <c r="C165" s="115">
        <v>3123</v>
      </c>
      <c r="D165" s="111" t="s">
        <v>487</v>
      </c>
      <c r="E165" s="112" t="s">
        <v>287</v>
      </c>
      <c r="F165" s="106">
        <f t="shared" si="22"/>
        <v>0</v>
      </c>
      <c r="G165" s="113"/>
      <c r="H165" s="114"/>
      <c r="I165" s="114"/>
      <c r="J165" s="114"/>
      <c r="K165" s="106">
        <f t="shared" si="23"/>
        <v>0</v>
      </c>
      <c r="L165" s="106"/>
      <c r="M165" s="114"/>
      <c r="N165" s="114"/>
      <c r="O165" s="114"/>
      <c r="P165" s="114"/>
      <c r="Q165" s="106">
        <f t="shared" si="21"/>
        <v>0</v>
      </c>
    </row>
    <row r="166" spans="2:19" ht="21" hidden="1" customHeight="1" x14ac:dyDescent="0.25">
      <c r="B166" s="109" t="s">
        <v>444</v>
      </c>
      <c r="C166" s="120">
        <v>3130</v>
      </c>
      <c r="D166" s="333" t="s">
        <v>281</v>
      </c>
      <c r="E166" s="334"/>
      <c r="F166" s="106">
        <f t="shared" si="22"/>
        <v>0</v>
      </c>
      <c r="G166" s="110">
        <f>G167+G168</f>
        <v>0</v>
      </c>
      <c r="H166" s="106">
        <f>H167+H168</f>
        <v>0</v>
      </c>
      <c r="I166" s="106">
        <f>I167+I168</f>
        <v>0</v>
      </c>
      <c r="J166" s="106">
        <f>J167+J168</f>
        <v>0</v>
      </c>
      <c r="K166" s="106">
        <f t="shared" si="23"/>
        <v>0</v>
      </c>
      <c r="L166" s="106">
        <f>L167+L168</f>
        <v>0</v>
      </c>
      <c r="M166" s="106">
        <f>M167+M168</f>
        <v>0</v>
      </c>
      <c r="N166" s="106">
        <f>N167+N168</f>
        <v>0</v>
      </c>
      <c r="O166" s="106">
        <f>O167+O168</f>
        <v>0</v>
      </c>
      <c r="P166" s="106">
        <f>P167+P168</f>
        <v>0</v>
      </c>
      <c r="Q166" s="106">
        <f t="shared" ref="Q166:Q178" si="24">F166+K166</f>
        <v>0</v>
      </c>
    </row>
    <row r="167" spans="2:19" ht="50.25" hidden="1" customHeight="1" x14ac:dyDescent="0.25">
      <c r="B167" s="111" t="s">
        <v>445</v>
      </c>
      <c r="C167" s="115">
        <v>3131</v>
      </c>
      <c r="D167" s="111" t="s">
        <v>487</v>
      </c>
      <c r="E167" s="112" t="s">
        <v>282</v>
      </c>
      <c r="F167" s="106">
        <f t="shared" si="22"/>
        <v>0</v>
      </c>
      <c r="G167" s="113"/>
      <c r="H167" s="114"/>
      <c r="I167" s="114"/>
      <c r="J167" s="114"/>
      <c r="K167" s="106">
        <f t="shared" si="23"/>
        <v>0</v>
      </c>
      <c r="L167" s="106"/>
      <c r="M167" s="114"/>
      <c r="N167" s="114"/>
      <c r="O167" s="114"/>
      <c r="P167" s="114"/>
      <c r="Q167" s="106">
        <f t="shared" si="24"/>
        <v>0</v>
      </c>
    </row>
    <row r="168" spans="2:19" ht="29.25" hidden="1" customHeight="1" x14ac:dyDescent="0.25">
      <c r="B168" s="111" t="s">
        <v>446</v>
      </c>
      <c r="C168" s="115">
        <v>3133</v>
      </c>
      <c r="D168" s="111" t="s">
        <v>350</v>
      </c>
      <c r="E168" s="151" t="s">
        <v>453</v>
      </c>
      <c r="F168" s="106">
        <f t="shared" si="22"/>
        <v>0</v>
      </c>
      <c r="G168" s="113"/>
      <c r="H168" s="114"/>
      <c r="I168" s="114"/>
      <c r="J168" s="114"/>
      <c r="K168" s="106">
        <f t="shared" si="23"/>
        <v>0</v>
      </c>
      <c r="L168" s="106"/>
      <c r="M168" s="114"/>
      <c r="N168" s="114"/>
      <c r="O168" s="114"/>
      <c r="P168" s="114"/>
      <c r="Q168" s="106">
        <f t="shared" si="24"/>
        <v>0</v>
      </c>
    </row>
    <row r="169" spans="2:19" s="16" customFormat="1" ht="75" hidden="1" customHeight="1" x14ac:dyDescent="0.25">
      <c r="B169" s="111" t="s">
        <v>447</v>
      </c>
      <c r="C169" s="115">
        <v>3140</v>
      </c>
      <c r="D169" s="111" t="s">
        <v>487</v>
      </c>
      <c r="E169" s="112" t="s">
        <v>568</v>
      </c>
      <c r="F169" s="106">
        <f t="shared" si="22"/>
        <v>0</v>
      </c>
      <c r="G169" s="113"/>
      <c r="H169" s="114"/>
      <c r="I169" s="114"/>
      <c r="J169" s="114"/>
      <c r="K169" s="106">
        <f t="shared" si="23"/>
        <v>0</v>
      </c>
      <c r="L169" s="106"/>
      <c r="M169" s="114"/>
      <c r="N169" s="114"/>
      <c r="O169" s="114"/>
      <c r="P169" s="114"/>
      <c r="Q169" s="106">
        <f t="shared" si="24"/>
        <v>0</v>
      </c>
      <c r="S169" s="1"/>
    </row>
    <row r="170" spans="2:19" ht="35.25" hidden="1" customHeight="1" x14ac:dyDescent="0.25">
      <c r="B170" s="109" t="s">
        <v>5</v>
      </c>
      <c r="C170" s="120">
        <v>3190</v>
      </c>
      <c r="D170" s="109"/>
      <c r="E170" s="128" t="s">
        <v>608</v>
      </c>
      <c r="F170" s="106">
        <f t="shared" si="22"/>
        <v>0</v>
      </c>
      <c r="G170" s="110">
        <f>G171</f>
        <v>0</v>
      </c>
      <c r="H170" s="106">
        <f>H171</f>
        <v>0</v>
      </c>
      <c r="I170" s="106">
        <f>I171</f>
        <v>0</v>
      </c>
      <c r="J170" s="106">
        <f>J171</f>
        <v>0</v>
      </c>
      <c r="K170" s="106">
        <f t="shared" si="23"/>
        <v>0</v>
      </c>
      <c r="L170" s="106">
        <f>L171</f>
        <v>0</v>
      </c>
      <c r="M170" s="106">
        <f>M171</f>
        <v>0</v>
      </c>
      <c r="N170" s="106">
        <f>N171</f>
        <v>0</v>
      </c>
      <c r="O170" s="106">
        <f>O171</f>
        <v>0</v>
      </c>
      <c r="P170" s="106">
        <f>P171</f>
        <v>0</v>
      </c>
      <c r="Q170" s="106">
        <f t="shared" si="24"/>
        <v>0</v>
      </c>
    </row>
    <row r="171" spans="2:19" ht="45" hidden="1" customHeight="1" x14ac:dyDescent="0.25">
      <c r="B171" s="111" t="s">
        <v>6</v>
      </c>
      <c r="C171" s="115">
        <v>3192</v>
      </c>
      <c r="D171" s="111" t="s">
        <v>488</v>
      </c>
      <c r="E171" s="112" t="s">
        <v>569</v>
      </c>
      <c r="F171" s="106">
        <f t="shared" si="22"/>
        <v>0</v>
      </c>
      <c r="G171" s="113"/>
      <c r="H171" s="114"/>
      <c r="I171" s="114"/>
      <c r="J171" s="114"/>
      <c r="K171" s="106">
        <f t="shared" si="23"/>
        <v>0</v>
      </c>
      <c r="L171" s="106"/>
      <c r="M171" s="114"/>
      <c r="N171" s="114"/>
      <c r="O171" s="114"/>
      <c r="P171" s="114"/>
      <c r="Q171" s="106">
        <f t="shared" si="24"/>
        <v>0</v>
      </c>
    </row>
    <row r="172" spans="2:19" s="16" customFormat="1" ht="45" hidden="1" customHeight="1" x14ac:dyDescent="0.25">
      <c r="B172" s="111" t="s">
        <v>625</v>
      </c>
      <c r="C172" s="115">
        <v>3200</v>
      </c>
      <c r="D172" s="111" t="s">
        <v>489</v>
      </c>
      <c r="E172" s="112" t="s">
        <v>245</v>
      </c>
      <c r="F172" s="106">
        <f t="shared" si="22"/>
        <v>0</v>
      </c>
      <c r="G172" s="113"/>
      <c r="H172" s="114"/>
      <c r="I172" s="114"/>
      <c r="J172" s="114"/>
      <c r="K172" s="106">
        <f t="shared" si="23"/>
        <v>0</v>
      </c>
      <c r="L172" s="106"/>
      <c r="M172" s="114"/>
      <c r="N172" s="114"/>
      <c r="O172" s="114"/>
      <c r="P172" s="114"/>
      <c r="Q172" s="106">
        <f t="shared" si="24"/>
        <v>0</v>
      </c>
      <c r="S172" s="1"/>
    </row>
    <row r="173" spans="2:19" ht="15" hidden="1" customHeight="1" x14ac:dyDescent="0.3">
      <c r="B173" s="111" t="s">
        <v>626</v>
      </c>
      <c r="C173" s="115">
        <v>3240</v>
      </c>
      <c r="D173" s="111"/>
      <c r="E173" s="193" t="s">
        <v>333</v>
      </c>
      <c r="F173" s="106">
        <f t="shared" si="22"/>
        <v>0</v>
      </c>
      <c r="G173" s="113">
        <f>G174+G175</f>
        <v>0</v>
      </c>
      <c r="H173" s="114">
        <f>H174+H175</f>
        <v>0</v>
      </c>
      <c r="I173" s="114">
        <f>I174+I175</f>
        <v>0</v>
      </c>
      <c r="J173" s="114">
        <f>J174+J175</f>
        <v>0</v>
      </c>
      <c r="K173" s="106">
        <f t="shared" si="23"/>
        <v>0</v>
      </c>
      <c r="L173" s="114">
        <f>L174+L175</f>
        <v>0</v>
      </c>
      <c r="M173" s="114">
        <f>M174+M175</f>
        <v>0</v>
      </c>
      <c r="N173" s="114">
        <f>N174+N175</f>
        <v>0</v>
      </c>
      <c r="O173" s="114">
        <f>O174+O175</f>
        <v>0</v>
      </c>
      <c r="P173" s="114">
        <f>P174+P175</f>
        <v>0</v>
      </c>
      <c r="Q173" s="106">
        <f t="shared" si="24"/>
        <v>0</v>
      </c>
    </row>
    <row r="174" spans="2:19" ht="45" hidden="1" customHeight="1" x14ac:dyDescent="0.25">
      <c r="B174" s="117" t="s">
        <v>627</v>
      </c>
      <c r="C174" s="118">
        <v>3241</v>
      </c>
      <c r="D174" s="117" t="s">
        <v>489</v>
      </c>
      <c r="E174" s="123" t="s">
        <v>629</v>
      </c>
      <c r="F174" s="108">
        <f t="shared" si="22"/>
        <v>0</v>
      </c>
      <c r="G174" s="153"/>
      <c r="H174" s="122"/>
      <c r="I174" s="122"/>
      <c r="J174" s="122"/>
      <c r="K174" s="108">
        <f t="shared" si="23"/>
        <v>0</v>
      </c>
      <c r="L174" s="122"/>
      <c r="M174" s="122"/>
      <c r="N174" s="122"/>
      <c r="O174" s="122"/>
      <c r="P174" s="122"/>
      <c r="Q174" s="108">
        <f t="shared" si="24"/>
        <v>0</v>
      </c>
    </row>
    <row r="175" spans="2:19" ht="30" hidden="1" customHeight="1" x14ac:dyDescent="0.25">
      <c r="B175" s="111" t="s">
        <v>628</v>
      </c>
      <c r="C175" s="115">
        <v>3242</v>
      </c>
      <c r="D175" s="111" t="s">
        <v>489</v>
      </c>
      <c r="E175" s="112" t="s">
        <v>611</v>
      </c>
      <c r="F175" s="108">
        <f t="shared" si="22"/>
        <v>0</v>
      </c>
      <c r="G175" s="153"/>
      <c r="H175" s="122"/>
      <c r="I175" s="122"/>
      <c r="J175" s="122"/>
      <c r="K175" s="108">
        <f t="shared" si="23"/>
        <v>0</v>
      </c>
      <c r="L175" s="108"/>
      <c r="M175" s="122"/>
      <c r="N175" s="122"/>
      <c r="O175" s="122"/>
      <c r="P175" s="122"/>
      <c r="Q175" s="108">
        <f t="shared" si="24"/>
        <v>0</v>
      </c>
    </row>
    <row r="176" spans="2:19" ht="81.75" hidden="1" customHeight="1" x14ac:dyDescent="0.25">
      <c r="B176" s="117"/>
      <c r="C176" s="118"/>
      <c r="D176" s="163"/>
      <c r="E176" s="123" t="s">
        <v>173</v>
      </c>
      <c r="F176" s="108">
        <f t="shared" si="22"/>
        <v>0</v>
      </c>
      <c r="G176" s="153"/>
      <c r="H176" s="122"/>
      <c r="I176" s="122"/>
      <c r="J176" s="122"/>
      <c r="K176" s="108">
        <f t="shared" si="23"/>
        <v>0</v>
      </c>
      <c r="L176" s="108"/>
      <c r="M176" s="122"/>
      <c r="N176" s="122"/>
      <c r="O176" s="122"/>
      <c r="P176" s="122"/>
      <c r="Q176" s="108">
        <f t="shared" si="24"/>
        <v>0</v>
      </c>
    </row>
    <row r="177" spans="2:17" ht="14.25" hidden="1" customHeight="1" x14ac:dyDescent="0.25">
      <c r="B177" s="109" t="s">
        <v>454</v>
      </c>
      <c r="C177" s="120">
        <v>7300</v>
      </c>
      <c r="D177" s="365" t="s">
        <v>364</v>
      </c>
      <c r="E177" s="365"/>
      <c r="F177" s="106">
        <f t="shared" si="22"/>
        <v>0</v>
      </c>
      <c r="G177" s="110"/>
      <c r="H177" s="106"/>
      <c r="I177" s="106"/>
      <c r="J177" s="106"/>
      <c r="K177" s="106">
        <f t="shared" si="23"/>
        <v>0</v>
      </c>
      <c r="L177" s="106"/>
      <c r="M177" s="106"/>
      <c r="N177" s="106"/>
      <c r="O177" s="106"/>
      <c r="P177" s="106"/>
      <c r="Q177" s="106">
        <f t="shared" si="24"/>
        <v>0</v>
      </c>
    </row>
    <row r="178" spans="2:17" ht="30" hidden="1" customHeight="1" x14ac:dyDescent="0.25">
      <c r="B178" s="111" t="s">
        <v>455</v>
      </c>
      <c r="C178" s="115">
        <v>7323</v>
      </c>
      <c r="D178" s="162" t="s">
        <v>597</v>
      </c>
      <c r="E178" s="131" t="s">
        <v>456</v>
      </c>
      <c r="F178" s="106">
        <f t="shared" si="22"/>
        <v>0</v>
      </c>
      <c r="G178" s="113"/>
      <c r="H178" s="114"/>
      <c r="I178" s="114"/>
      <c r="J178" s="114"/>
      <c r="K178" s="106">
        <f t="shared" si="23"/>
        <v>0</v>
      </c>
      <c r="L178" s="106"/>
      <c r="M178" s="114"/>
      <c r="N178" s="114"/>
      <c r="O178" s="114"/>
      <c r="P178" s="114"/>
      <c r="Q178" s="106">
        <f t="shared" si="24"/>
        <v>0</v>
      </c>
    </row>
    <row r="179" spans="2:17" ht="14.25" hidden="1" customHeight="1" x14ac:dyDescent="0.25">
      <c r="B179" s="109" t="s">
        <v>28</v>
      </c>
      <c r="C179" s="120">
        <v>7360</v>
      </c>
      <c r="D179" s="365" t="s">
        <v>29</v>
      </c>
      <c r="E179" s="365"/>
      <c r="F179" s="106">
        <f>F181</f>
        <v>0</v>
      </c>
      <c r="G179" s="110">
        <f>G181</f>
        <v>0</v>
      </c>
      <c r="H179" s="106">
        <f>H181</f>
        <v>0</v>
      </c>
      <c r="I179" s="106">
        <f>I181</f>
        <v>0</v>
      </c>
      <c r="J179" s="106">
        <f>J181</f>
        <v>0</v>
      </c>
      <c r="K179" s="106">
        <f t="shared" si="23"/>
        <v>0</v>
      </c>
      <c r="L179" s="106"/>
      <c r="M179" s="106">
        <f>M181</f>
        <v>0</v>
      </c>
      <c r="N179" s="106">
        <f>N181</f>
        <v>0</v>
      </c>
      <c r="O179" s="106">
        <f>O181</f>
        <v>0</v>
      </c>
      <c r="P179" s="106">
        <f>P181</f>
        <v>0</v>
      </c>
      <c r="Q179" s="106">
        <f>K179+F179</f>
        <v>0</v>
      </c>
    </row>
    <row r="180" spans="2:17" ht="45" hidden="1" customHeight="1" x14ac:dyDescent="0.25">
      <c r="B180" s="111" t="s">
        <v>30</v>
      </c>
      <c r="C180" s="115">
        <v>7361</v>
      </c>
      <c r="D180" s="111" t="s">
        <v>338</v>
      </c>
      <c r="E180" s="131" t="s">
        <v>10</v>
      </c>
      <c r="F180" s="106"/>
      <c r="G180" s="110"/>
      <c r="H180" s="106"/>
      <c r="I180" s="106"/>
      <c r="J180" s="106"/>
      <c r="K180" s="106">
        <f t="shared" si="23"/>
        <v>0</v>
      </c>
      <c r="L180" s="106"/>
      <c r="M180" s="106"/>
      <c r="N180" s="106"/>
      <c r="O180" s="106"/>
      <c r="P180" s="114"/>
      <c r="Q180" s="106">
        <f>K180+F180</f>
        <v>0</v>
      </c>
    </row>
    <row r="181" spans="2:17" ht="45" hidden="1" customHeight="1" x14ac:dyDescent="0.25">
      <c r="B181" s="111" t="s">
        <v>31</v>
      </c>
      <c r="C181" s="143">
        <v>7363</v>
      </c>
      <c r="D181" s="111" t="s">
        <v>338</v>
      </c>
      <c r="E181" s="131" t="s">
        <v>12</v>
      </c>
      <c r="F181" s="106">
        <f t="shared" ref="F181:F212" si="25">G181+J181</f>
        <v>0</v>
      </c>
      <c r="G181" s="113"/>
      <c r="H181" s="114"/>
      <c r="I181" s="114"/>
      <c r="J181" s="114"/>
      <c r="K181" s="106">
        <f t="shared" si="23"/>
        <v>0</v>
      </c>
      <c r="L181" s="106"/>
      <c r="M181" s="114"/>
      <c r="N181" s="114"/>
      <c r="O181" s="114"/>
      <c r="P181" s="114"/>
      <c r="Q181" s="106">
        <f t="shared" ref="Q181:Q212" si="26">F181+K181</f>
        <v>0</v>
      </c>
    </row>
    <row r="182" spans="2:17" s="16" customFormat="1" ht="25.5" hidden="1" customHeight="1" x14ac:dyDescent="0.25">
      <c r="B182" s="109" t="s">
        <v>457</v>
      </c>
      <c r="C182" s="333" t="s">
        <v>249</v>
      </c>
      <c r="D182" s="348"/>
      <c r="E182" s="334"/>
      <c r="F182" s="106">
        <f t="shared" si="25"/>
        <v>0</v>
      </c>
      <c r="G182" s="110">
        <f t="shared" ref="G182:J185" si="27">G183</f>
        <v>0</v>
      </c>
      <c r="H182" s="106">
        <f t="shared" si="27"/>
        <v>0</v>
      </c>
      <c r="I182" s="106">
        <f t="shared" si="27"/>
        <v>0</v>
      </c>
      <c r="J182" s="106">
        <f t="shared" si="27"/>
        <v>0</v>
      </c>
      <c r="K182" s="106">
        <f t="shared" si="23"/>
        <v>0</v>
      </c>
      <c r="L182" s="106">
        <f t="shared" ref="L182:P185" si="28">L183</f>
        <v>0</v>
      </c>
      <c r="M182" s="106">
        <f t="shared" si="28"/>
        <v>0</v>
      </c>
      <c r="N182" s="106">
        <f t="shared" si="28"/>
        <v>0</v>
      </c>
      <c r="O182" s="106">
        <f t="shared" si="28"/>
        <v>0</v>
      </c>
      <c r="P182" s="106">
        <f t="shared" si="28"/>
        <v>0</v>
      </c>
      <c r="Q182" s="106">
        <f t="shared" si="26"/>
        <v>0</v>
      </c>
    </row>
    <row r="183" spans="2:17" s="16" customFormat="1" ht="24.75" hidden="1" customHeight="1" x14ac:dyDescent="0.25">
      <c r="B183" s="105" t="s">
        <v>458</v>
      </c>
      <c r="C183" s="341" t="s">
        <v>249</v>
      </c>
      <c r="D183" s="342"/>
      <c r="E183" s="343"/>
      <c r="F183" s="106">
        <f t="shared" si="25"/>
        <v>0</v>
      </c>
      <c r="G183" s="107">
        <f t="shared" si="27"/>
        <v>0</v>
      </c>
      <c r="H183" s="108">
        <f t="shared" si="27"/>
        <v>0</v>
      </c>
      <c r="I183" s="108">
        <f t="shared" si="27"/>
        <v>0</v>
      </c>
      <c r="J183" s="108">
        <f t="shared" si="27"/>
        <v>0</v>
      </c>
      <c r="K183" s="106">
        <f t="shared" si="23"/>
        <v>0</v>
      </c>
      <c r="L183" s="106">
        <f t="shared" si="28"/>
        <v>0</v>
      </c>
      <c r="M183" s="108">
        <f t="shared" si="28"/>
        <v>0</v>
      </c>
      <c r="N183" s="108">
        <f t="shared" si="28"/>
        <v>0</v>
      </c>
      <c r="O183" s="108">
        <f t="shared" si="28"/>
        <v>0</v>
      </c>
      <c r="P183" s="108">
        <f t="shared" si="28"/>
        <v>0</v>
      </c>
      <c r="Q183" s="106">
        <f t="shared" si="26"/>
        <v>0</v>
      </c>
    </row>
    <row r="184" spans="2:17" s="16" customFormat="1" ht="19.5" hidden="1" customHeight="1" x14ac:dyDescent="0.25">
      <c r="B184" s="109" t="s">
        <v>459</v>
      </c>
      <c r="C184" s="120" t="s">
        <v>239</v>
      </c>
      <c r="D184" s="333" t="s">
        <v>240</v>
      </c>
      <c r="E184" s="334"/>
      <c r="F184" s="106">
        <f t="shared" si="25"/>
        <v>0</v>
      </c>
      <c r="G184" s="110">
        <f t="shared" si="27"/>
        <v>0</v>
      </c>
      <c r="H184" s="106">
        <f t="shared" si="27"/>
        <v>0</v>
      </c>
      <c r="I184" s="106">
        <f t="shared" si="27"/>
        <v>0</v>
      </c>
      <c r="J184" s="106">
        <f t="shared" si="27"/>
        <v>0</v>
      </c>
      <c r="K184" s="106">
        <f t="shared" si="23"/>
        <v>0</v>
      </c>
      <c r="L184" s="106">
        <f t="shared" si="28"/>
        <v>0</v>
      </c>
      <c r="M184" s="106">
        <f t="shared" si="28"/>
        <v>0</v>
      </c>
      <c r="N184" s="106">
        <f t="shared" si="28"/>
        <v>0</v>
      </c>
      <c r="O184" s="106">
        <f t="shared" si="28"/>
        <v>0</v>
      </c>
      <c r="P184" s="106">
        <f t="shared" si="28"/>
        <v>0</v>
      </c>
      <c r="Q184" s="106">
        <f t="shared" si="26"/>
        <v>0</v>
      </c>
    </row>
    <row r="185" spans="2:17" ht="32.25" hidden="1" customHeight="1" x14ac:dyDescent="0.25">
      <c r="B185" s="111" t="s">
        <v>460</v>
      </c>
      <c r="C185" s="115" t="s">
        <v>247</v>
      </c>
      <c r="D185" s="365" t="s">
        <v>243</v>
      </c>
      <c r="E185" s="365"/>
      <c r="F185" s="106">
        <f t="shared" si="25"/>
        <v>0</v>
      </c>
      <c r="G185" s="113">
        <f t="shared" si="27"/>
        <v>0</v>
      </c>
      <c r="H185" s="114">
        <f t="shared" si="27"/>
        <v>0</v>
      </c>
      <c r="I185" s="114">
        <f t="shared" si="27"/>
        <v>0</v>
      </c>
      <c r="J185" s="114">
        <f t="shared" si="27"/>
        <v>0</v>
      </c>
      <c r="K185" s="106">
        <f t="shared" si="23"/>
        <v>0</v>
      </c>
      <c r="L185" s="106">
        <f t="shared" si="28"/>
        <v>0</v>
      </c>
      <c r="M185" s="114">
        <f t="shared" si="28"/>
        <v>0</v>
      </c>
      <c r="N185" s="114">
        <f t="shared" si="28"/>
        <v>0</v>
      </c>
      <c r="O185" s="114">
        <f t="shared" si="28"/>
        <v>0</v>
      </c>
      <c r="P185" s="114">
        <f t="shared" si="28"/>
        <v>0</v>
      </c>
      <c r="Q185" s="106">
        <f t="shared" si="26"/>
        <v>0</v>
      </c>
    </row>
    <row r="186" spans="2:17" ht="80.25" hidden="1" customHeight="1" x14ac:dyDescent="0.25">
      <c r="B186" s="111" t="s">
        <v>461</v>
      </c>
      <c r="C186" s="115" t="s">
        <v>248</v>
      </c>
      <c r="D186" s="111" t="s">
        <v>487</v>
      </c>
      <c r="E186" s="112" t="s">
        <v>517</v>
      </c>
      <c r="F186" s="106">
        <f t="shared" si="25"/>
        <v>0</v>
      </c>
      <c r="G186" s="113"/>
      <c r="H186" s="114"/>
      <c r="I186" s="114"/>
      <c r="J186" s="114"/>
      <c r="K186" s="106">
        <f t="shared" si="23"/>
        <v>0</v>
      </c>
      <c r="L186" s="106"/>
      <c r="M186" s="114"/>
      <c r="N186" s="114"/>
      <c r="O186" s="114"/>
      <c r="P186" s="114"/>
      <c r="Q186" s="106">
        <f t="shared" si="26"/>
        <v>0</v>
      </c>
    </row>
    <row r="187" spans="2:17" s="18" customFormat="1" ht="14.25" hidden="1" customHeight="1" x14ac:dyDescent="0.3">
      <c r="B187" s="109" t="s">
        <v>462</v>
      </c>
      <c r="C187" s="333" t="s">
        <v>268</v>
      </c>
      <c r="D187" s="348"/>
      <c r="E187" s="334"/>
      <c r="F187" s="106">
        <f t="shared" si="25"/>
        <v>0</v>
      </c>
      <c r="G187" s="110">
        <f t="shared" ref="G187:J191" si="29">G188</f>
        <v>0</v>
      </c>
      <c r="H187" s="106">
        <f t="shared" si="29"/>
        <v>0</v>
      </c>
      <c r="I187" s="106">
        <f t="shared" si="29"/>
        <v>0</v>
      </c>
      <c r="J187" s="106">
        <f t="shared" si="29"/>
        <v>0</v>
      </c>
      <c r="K187" s="106">
        <f t="shared" si="23"/>
        <v>0</v>
      </c>
      <c r="L187" s="106">
        <f t="shared" ref="L187:P191" si="30">L188</f>
        <v>0</v>
      </c>
      <c r="M187" s="106">
        <f t="shared" si="30"/>
        <v>0</v>
      </c>
      <c r="N187" s="106">
        <f t="shared" si="30"/>
        <v>0</v>
      </c>
      <c r="O187" s="106">
        <f t="shared" si="30"/>
        <v>0</v>
      </c>
      <c r="P187" s="106">
        <f t="shared" si="30"/>
        <v>0</v>
      </c>
      <c r="Q187" s="106">
        <f t="shared" si="26"/>
        <v>0</v>
      </c>
    </row>
    <row r="188" spans="2:17" s="17" customFormat="1" ht="15" hidden="1" customHeight="1" x14ac:dyDescent="0.25">
      <c r="B188" s="105" t="s">
        <v>463</v>
      </c>
      <c r="C188" s="341" t="s">
        <v>268</v>
      </c>
      <c r="D188" s="342"/>
      <c r="E188" s="343"/>
      <c r="F188" s="106">
        <f t="shared" si="25"/>
        <v>0</v>
      </c>
      <c r="G188" s="107">
        <f t="shared" si="29"/>
        <v>0</v>
      </c>
      <c r="H188" s="108">
        <f t="shared" si="29"/>
        <v>0</v>
      </c>
      <c r="I188" s="108">
        <f t="shared" si="29"/>
        <v>0</v>
      </c>
      <c r="J188" s="108">
        <f t="shared" si="29"/>
        <v>0</v>
      </c>
      <c r="K188" s="106">
        <f t="shared" si="23"/>
        <v>0</v>
      </c>
      <c r="L188" s="108">
        <f t="shared" si="30"/>
        <v>0</v>
      </c>
      <c r="M188" s="108">
        <f t="shared" si="30"/>
        <v>0</v>
      </c>
      <c r="N188" s="108">
        <f t="shared" si="30"/>
        <v>0</v>
      </c>
      <c r="O188" s="108">
        <f t="shared" si="30"/>
        <v>0</v>
      </c>
      <c r="P188" s="108">
        <f t="shared" si="30"/>
        <v>0</v>
      </c>
      <c r="Q188" s="106">
        <f t="shared" si="26"/>
        <v>0</v>
      </c>
    </row>
    <row r="189" spans="2:17" s="17" customFormat="1" ht="14.25" hidden="1" customHeight="1" x14ac:dyDescent="0.25">
      <c r="B189" s="109" t="s">
        <v>464</v>
      </c>
      <c r="C189" s="120">
        <v>4000</v>
      </c>
      <c r="D189" s="366" t="s">
        <v>238</v>
      </c>
      <c r="E189" s="365"/>
      <c r="F189" s="106">
        <f t="shared" si="25"/>
        <v>0</v>
      </c>
      <c r="G189" s="110">
        <f t="shared" si="29"/>
        <v>0</v>
      </c>
      <c r="H189" s="106">
        <f t="shared" si="29"/>
        <v>0</v>
      </c>
      <c r="I189" s="106">
        <f t="shared" si="29"/>
        <v>0</v>
      </c>
      <c r="J189" s="106">
        <f t="shared" si="29"/>
        <v>0</v>
      </c>
      <c r="K189" s="106">
        <f t="shared" si="23"/>
        <v>0</v>
      </c>
      <c r="L189" s="106">
        <f t="shared" si="30"/>
        <v>0</v>
      </c>
      <c r="M189" s="106">
        <f t="shared" si="30"/>
        <v>0</v>
      </c>
      <c r="N189" s="106">
        <f t="shared" si="30"/>
        <v>0</v>
      </c>
      <c r="O189" s="106">
        <f t="shared" si="30"/>
        <v>0</v>
      </c>
      <c r="P189" s="106">
        <f t="shared" si="30"/>
        <v>0</v>
      </c>
      <c r="Q189" s="106">
        <f t="shared" si="26"/>
        <v>0</v>
      </c>
    </row>
    <row r="190" spans="2:17" s="18" customFormat="1" ht="30" hidden="1" customHeight="1" x14ac:dyDescent="0.3">
      <c r="B190" s="111" t="s">
        <v>465</v>
      </c>
      <c r="C190" s="115">
        <v>4080</v>
      </c>
      <c r="D190" s="111" t="s">
        <v>493</v>
      </c>
      <c r="E190" s="131" t="s">
        <v>499</v>
      </c>
      <c r="F190" s="106">
        <f t="shared" si="25"/>
        <v>0</v>
      </c>
      <c r="G190" s="113">
        <f t="shared" si="29"/>
        <v>0</v>
      </c>
      <c r="H190" s="114">
        <f t="shared" si="29"/>
        <v>0</v>
      </c>
      <c r="I190" s="114">
        <f t="shared" si="29"/>
        <v>0</v>
      </c>
      <c r="J190" s="114">
        <f t="shared" si="29"/>
        <v>0</v>
      </c>
      <c r="K190" s="106">
        <f t="shared" si="23"/>
        <v>0</v>
      </c>
      <c r="L190" s="114">
        <f t="shared" si="30"/>
        <v>0</v>
      </c>
      <c r="M190" s="114">
        <f t="shared" si="30"/>
        <v>0</v>
      </c>
      <c r="N190" s="114">
        <f t="shared" si="30"/>
        <v>0</v>
      </c>
      <c r="O190" s="114">
        <f t="shared" si="30"/>
        <v>0</v>
      </c>
      <c r="P190" s="114">
        <f t="shared" si="30"/>
        <v>0</v>
      </c>
      <c r="Q190" s="106">
        <f t="shared" si="26"/>
        <v>0</v>
      </c>
    </row>
    <row r="191" spans="2:17" s="17" customFormat="1" ht="15" hidden="1" customHeight="1" x14ac:dyDescent="0.25">
      <c r="B191" s="117" t="s">
        <v>630</v>
      </c>
      <c r="C191" s="118">
        <v>4082</v>
      </c>
      <c r="D191" s="164" t="s">
        <v>493</v>
      </c>
      <c r="E191" s="123" t="s">
        <v>632</v>
      </c>
      <c r="F191" s="108">
        <f t="shared" si="25"/>
        <v>0</v>
      </c>
      <c r="G191" s="134">
        <f t="shared" si="29"/>
        <v>0</v>
      </c>
      <c r="H191" s="135">
        <f t="shared" si="29"/>
        <v>0</v>
      </c>
      <c r="I191" s="135">
        <f t="shared" si="29"/>
        <v>0</v>
      </c>
      <c r="J191" s="135">
        <f t="shared" si="29"/>
        <v>0</v>
      </c>
      <c r="K191" s="108">
        <f t="shared" si="23"/>
        <v>0</v>
      </c>
      <c r="L191" s="135">
        <f t="shared" si="30"/>
        <v>0</v>
      </c>
      <c r="M191" s="135">
        <f t="shared" si="30"/>
        <v>0</v>
      </c>
      <c r="N191" s="135">
        <f t="shared" si="30"/>
        <v>0</v>
      </c>
      <c r="O191" s="135">
        <f t="shared" si="30"/>
        <v>0</v>
      </c>
      <c r="P191" s="135">
        <f t="shared" si="30"/>
        <v>0</v>
      </c>
      <c r="Q191" s="108">
        <f t="shared" si="26"/>
        <v>0</v>
      </c>
    </row>
    <row r="192" spans="2:17" s="17" customFormat="1" ht="60" hidden="1" customHeight="1" x14ac:dyDescent="0.25">
      <c r="B192" s="157"/>
      <c r="C192" s="158"/>
      <c r="D192" s="157" t="s">
        <v>493</v>
      </c>
      <c r="E192" s="133" t="s">
        <v>77</v>
      </c>
      <c r="F192" s="108">
        <f t="shared" si="25"/>
        <v>0</v>
      </c>
      <c r="G192" s="134"/>
      <c r="H192" s="135"/>
      <c r="I192" s="135"/>
      <c r="J192" s="135"/>
      <c r="K192" s="106">
        <f t="shared" ref="K192:K223" si="31">M192+P192</f>
        <v>0</v>
      </c>
      <c r="L192" s="106"/>
      <c r="M192" s="135"/>
      <c r="N192" s="135"/>
      <c r="O192" s="135"/>
      <c r="P192" s="135"/>
      <c r="Q192" s="106">
        <f t="shared" si="26"/>
        <v>0</v>
      </c>
    </row>
    <row r="193" spans="2:17" s="17" customFormat="1" ht="36" hidden="1" customHeight="1" x14ac:dyDescent="0.25">
      <c r="B193" s="157"/>
      <c r="C193" s="158"/>
      <c r="D193" s="157" t="s">
        <v>598</v>
      </c>
      <c r="E193" s="133" t="s">
        <v>500</v>
      </c>
      <c r="F193" s="106">
        <f t="shared" si="25"/>
        <v>0</v>
      </c>
      <c r="G193" s="134"/>
      <c r="H193" s="135"/>
      <c r="I193" s="135"/>
      <c r="J193" s="135"/>
      <c r="K193" s="106">
        <f t="shared" si="31"/>
        <v>0</v>
      </c>
      <c r="L193" s="106"/>
      <c r="M193" s="135"/>
      <c r="N193" s="135"/>
      <c r="O193" s="135"/>
      <c r="P193" s="135"/>
      <c r="Q193" s="106">
        <f t="shared" si="26"/>
        <v>0</v>
      </c>
    </row>
    <row r="194" spans="2:17" ht="23.25" hidden="1" customHeight="1" x14ac:dyDescent="0.25">
      <c r="B194" s="120">
        <v>1200000</v>
      </c>
      <c r="C194" s="333" t="s">
        <v>258</v>
      </c>
      <c r="D194" s="348"/>
      <c r="E194" s="334"/>
      <c r="F194" s="106">
        <f t="shared" si="25"/>
        <v>0</v>
      </c>
      <c r="G194" s="110">
        <f>G195</f>
        <v>0</v>
      </c>
      <c r="H194" s="106">
        <f>H195</f>
        <v>0</v>
      </c>
      <c r="I194" s="106">
        <f>I195</f>
        <v>0</v>
      </c>
      <c r="J194" s="106">
        <f>J195</f>
        <v>0</v>
      </c>
      <c r="K194" s="106">
        <f t="shared" si="31"/>
        <v>0</v>
      </c>
      <c r="L194" s="106">
        <f>L195</f>
        <v>0</v>
      </c>
      <c r="M194" s="106">
        <f>M195</f>
        <v>0</v>
      </c>
      <c r="N194" s="106">
        <f>N195</f>
        <v>0</v>
      </c>
      <c r="O194" s="106">
        <f>O195</f>
        <v>0</v>
      </c>
      <c r="P194" s="106">
        <f>P195</f>
        <v>0</v>
      </c>
      <c r="Q194" s="106">
        <f t="shared" si="26"/>
        <v>0</v>
      </c>
    </row>
    <row r="195" spans="2:17" ht="21.75" hidden="1" customHeight="1" x14ac:dyDescent="0.25">
      <c r="B195" s="165">
        <v>1210000</v>
      </c>
      <c r="C195" s="341" t="s">
        <v>258</v>
      </c>
      <c r="D195" s="342"/>
      <c r="E195" s="343"/>
      <c r="F195" s="106">
        <f t="shared" si="25"/>
        <v>0</v>
      </c>
      <c r="G195" s="107">
        <f>G196+G213+G218+G203+G206</f>
        <v>0</v>
      </c>
      <c r="H195" s="108">
        <f>H196+H213+H218+H203+H206</f>
        <v>0</v>
      </c>
      <c r="I195" s="108">
        <f>I196+I213+I218+I203+I206</f>
        <v>0</v>
      </c>
      <c r="J195" s="108">
        <f>J196+J213+J218+J203+J206</f>
        <v>0</v>
      </c>
      <c r="K195" s="106">
        <f t="shared" si="31"/>
        <v>0</v>
      </c>
      <c r="L195" s="108">
        <f>L196+L213+L218+L203+L206</f>
        <v>0</v>
      </c>
      <c r="M195" s="108">
        <f>M196+M213+M218+M203+M206</f>
        <v>0</v>
      </c>
      <c r="N195" s="108">
        <f>N196+N213+N218+N203+N206</f>
        <v>0</v>
      </c>
      <c r="O195" s="108">
        <f>O196+O213+O218+O203+O206</f>
        <v>0</v>
      </c>
      <c r="P195" s="108">
        <f>P196+P213+P218+P203+P206</f>
        <v>0</v>
      </c>
      <c r="Q195" s="106">
        <f t="shared" si="26"/>
        <v>0</v>
      </c>
    </row>
    <row r="196" spans="2:17" ht="32.25" hidden="1" customHeight="1" x14ac:dyDescent="0.25">
      <c r="B196" s="120">
        <v>1216000</v>
      </c>
      <c r="C196" s="120">
        <v>6000</v>
      </c>
      <c r="D196" s="333" t="s">
        <v>273</v>
      </c>
      <c r="E196" s="334"/>
      <c r="F196" s="106">
        <f t="shared" si="25"/>
        <v>0</v>
      </c>
      <c r="G196" s="110">
        <f>G197+G198+G199+G201</f>
        <v>0</v>
      </c>
      <c r="H196" s="106">
        <f>H197+H198+H199+H201</f>
        <v>0</v>
      </c>
      <c r="I196" s="106">
        <f>I197+I198+I199+I201</f>
        <v>0</v>
      </c>
      <c r="J196" s="106">
        <f>J197+J198+J199+J201</f>
        <v>0</v>
      </c>
      <c r="K196" s="106">
        <f t="shared" si="31"/>
        <v>0</v>
      </c>
      <c r="L196" s="106">
        <f>L197+L198+L199+L201</f>
        <v>0</v>
      </c>
      <c r="M196" s="106">
        <f>M197+M198+M199+M201</f>
        <v>0</v>
      </c>
      <c r="N196" s="106">
        <f>N197+N198+N199+N201</f>
        <v>0</v>
      </c>
      <c r="O196" s="106">
        <f>O197+O198+O199+O201</f>
        <v>0</v>
      </c>
      <c r="P196" s="106">
        <f>P197+P198+P199+P201</f>
        <v>0</v>
      </c>
      <c r="Q196" s="106">
        <f t="shared" si="26"/>
        <v>0</v>
      </c>
    </row>
    <row r="197" spans="2:17" s="16" customFormat="1" ht="14.1" hidden="1" customHeight="1" x14ac:dyDescent="0.25">
      <c r="B197" s="115">
        <v>1216020</v>
      </c>
      <c r="C197" s="115">
        <v>6020</v>
      </c>
      <c r="D197" s="111" t="s">
        <v>599</v>
      </c>
      <c r="E197" s="121" t="s">
        <v>507</v>
      </c>
      <c r="F197" s="106">
        <f t="shared" si="25"/>
        <v>0</v>
      </c>
      <c r="G197" s="110"/>
      <c r="H197" s="106"/>
      <c r="I197" s="106"/>
      <c r="J197" s="106"/>
      <c r="K197" s="106">
        <f t="shared" si="31"/>
        <v>0</v>
      </c>
      <c r="L197" s="106"/>
      <c r="M197" s="106"/>
      <c r="N197" s="106"/>
      <c r="O197" s="106"/>
      <c r="P197" s="106"/>
      <c r="Q197" s="106">
        <f t="shared" si="26"/>
        <v>0</v>
      </c>
    </row>
    <row r="198" spans="2:17" ht="30.9" hidden="1" customHeight="1" x14ac:dyDescent="0.25">
      <c r="B198" s="115">
        <v>1216040</v>
      </c>
      <c r="C198" s="115">
        <v>6040</v>
      </c>
      <c r="D198" s="111" t="s">
        <v>32</v>
      </c>
      <c r="E198" s="111" t="s">
        <v>33</v>
      </c>
      <c r="F198" s="106">
        <f t="shared" si="25"/>
        <v>0</v>
      </c>
      <c r="G198" s="113"/>
      <c r="H198" s="106"/>
      <c r="I198" s="106"/>
      <c r="J198" s="106"/>
      <c r="K198" s="106">
        <f t="shared" si="31"/>
        <v>0</v>
      </c>
      <c r="L198" s="106"/>
      <c r="M198" s="106"/>
      <c r="N198" s="106"/>
      <c r="O198" s="106"/>
      <c r="P198" s="114"/>
      <c r="Q198" s="106">
        <f t="shared" si="26"/>
        <v>0</v>
      </c>
    </row>
    <row r="199" spans="2:17" ht="27.6" hidden="1" customHeight="1" x14ac:dyDescent="0.25">
      <c r="B199" s="115">
        <v>1216070</v>
      </c>
      <c r="C199" s="115">
        <v>6070</v>
      </c>
      <c r="D199" s="111"/>
      <c r="E199" s="131" t="s">
        <v>508</v>
      </c>
      <c r="F199" s="106">
        <f t="shared" si="25"/>
        <v>0</v>
      </c>
      <c r="G199" s="110">
        <f>G200</f>
        <v>0</v>
      </c>
      <c r="H199" s="106">
        <f>H200</f>
        <v>0</v>
      </c>
      <c r="I199" s="106">
        <f>I200</f>
        <v>0</v>
      </c>
      <c r="J199" s="106">
        <f>J200</f>
        <v>0</v>
      </c>
      <c r="K199" s="106">
        <f t="shared" si="31"/>
        <v>0</v>
      </c>
      <c r="L199" s="106">
        <f>L200</f>
        <v>0</v>
      </c>
      <c r="M199" s="106">
        <f>M200</f>
        <v>0</v>
      </c>
      <c r="N199" s="106">
        <f>N200</f>
        <v>0</v>
      </c>
      <c r="O199" s="106">
        <f>O200</f>
        <v>0</v>
      </c>
      <c r="P199" s="106">
        <f>P200</f>
        <v>0</v>
      </c>
      <c r="Q199" s="106">
        <f t="shared" si="26"/>
        <v>0</v>
      </c>
    </row>
    <row r="200" spans="2:17" ht="243" hidden="1" customHeight="1" x14ac:dyDescent="0.25">
      <c r="B200" s="115">
        <v>1216072</v>
      </c>
      <c r="C200" s="115">
        <v>6072</v>
      </c>
      <c r="D200" s="111" t="s">
        <v>600</v>
      </c>
      <c r="E200" s="131" t="s">
        <v>509</v>
      </c>
      <c r="F200" s="106">
        <f t="shared" si="25"/>
        <v>0</v>
      </c>
      <c r="G200" s="113"/>
      <c r="H200" s="114"/>
      <c r="I200" s="114"/>
      <c r="J200" s="114"/>
      <c r="K200" s="106">
        <f t="shared" si="31"/>
        <v>0</v>
      </c>
      <c r="L200" s="106"/>
      <c r="M200" s="114"/>
      <c r="N200" s="114"/>
      <c r="O200" s="114"/>
      <c r="P200" s="114"/>
      <c r="Q200" s="106">
        <f t="shared" si="26"/>
        <v>0</v>
      </c>
    </row>
    <row r="201" spans="2:17" ht="27" hidden="1" customHeight="1" x14ac:dyDescent="0.25">
      <c r="B201" s="115">
        <v>1216080</v>
      </c>
      <c r="C201" s="115">
        <v>6080</v>
      </c>
      <c r="D201" s="357" t="s">
        <v>176</v>
      </c>
      <c r="E201" s="358"/>
      <c r="F201" s="106">
        <f t="shared" si="25"/>
        <v>0</v>
      </c>
      <c r="G201" s="113">
        <f>G202</f>
        <v>0</v>
      </c>
      <c r="H201" s="114">
        <f>H202</f>
        <v>0</v>
      </c>
      <c r="I201" s="114">
        <f>I202</f>
        <v>0</v>
      </c>
      <c r="J201" s="114">
        <f>J202</f>
        <v>0</v>
      </c>
      <c r="K201" s="106">
        <f t="shared" si="31"/>
        <v>0</v>
      </c>
      <c r="L201" s="114">
        <f>L202</f>
        <v>0</v>
      </c>
      <c r="M201" s="114">
        <f>M202</f>
        <v>0</v>
      </c>
      <c r="N201" s="114">
        <f>N202</f>
        <v>0</v>
      </c>
      <c r="O201" s="114">
        <f>O202</f>
        <v>0</v>
      </c>
      <c r="P201" s="114">
        <f>P202</f>
        <v>0</v>
      </c>
      <c r="Q201" s="106">
        <f t="shared" si="26"/>
        <v>0</v>
      </c>
    </row>
    <row r="202" spans="2:17" ht="66.75" hidden="1" customHeight="1" x14ac:dyDescent="0.25">
      <c r="B202" s="115">
        <v>1216084</v>
      </c>
      <c r="C202" s="115">
        <v>6084</v>
      </c>
      <c r="D202" s="111" t="s">
        <v>175</v>
      </c>
      <c r="E202" s="131" t="s">
        <v>34</v>
      </c>
      <c r="F202" s="106">
        <f t="shared" si="25"/>
        <v>0</v>
      </c>
      <c r="G202" s="113"/>
      <c r="H202" s="114"/>
      <c r="I202" s="114"/>
      <c r="J202" s="114"/>
      <c r="K202" s="106">
        <f t="shared" si="31"/>
        <v>0</v>
      </c>
      <c r="L202" s="106"/>
      <c r="M202" s="114"/>
      <c r="N202" s="114"/>
      <c r="O202" s="114"/>
      <c r="P202" s="114"/>
      <c r="Q202" s="106">
        <f t="shared" si="26"/>
        <v>0</v>
      </c>
    </row>
    <row r="203" spans="2:17" ht="29.4" hidden="1" customHeight="1" x14ac:dyDescent="0.3">
      <c r="B203" s="120">
        <v>1217300</v>
      </c>
      <c r="C203" s="120">
        <v>7300</v>
      </c>
      <c r="D203" s="363" t="s">
        <v>364</v>
      </c>
      <c r="E203" s="364"/>
      <c r="F203" s="106">
        <f t="shared" si="25"/>
        <v>0</v>
      </c>
      <c r="G203" s="110">
        <f>G204+G205</f>
        <v>0</v>
      </c>
      <c r="H203" s="106">
        <f>H204+H205</f>
        <v>0</v>
      </c>
      <c r="I203" s="106">
        <f>I204+I205</f>
        <v>0</v>
      </c>
      <c r="J203" s="106">
        <f>J204+J205</f>
        <v>0</v>
      </c>
      <c r="K203" s="106">
        <f t="shared" si="31"/>
        <v>0</v>
      </c>
      <c r="L203" s="106">
        <f>L204+L205</f>
        <v>0</v>
      </c>
      <c r="M203" s="106">
        <f>M204+M205</f>
        <v>0</v>
      </c>
      <c r="N203" s="106">
        <f>N204+N205</f>
        <v>0</v>
      </c>
      <c r="O203" s="106">
        <f>O204+O205</f>
        <v>0</v>
      </c>
      <c r="P203" s="106">
        <f>P204+P205</f>
        <v>0</v>
      </c>
      <c r="Q203" s="106">
        <f t="shared" si="26"/>
        <v>0</v>
      </c>
    </row>
    <row r="204" spans="2:17" ht="15" hidden="1" customHeight="1" x14ac:dyDescent="0.3">
      <c r="B204" s="115">
        <v>1217330</v>
      </c>
      <c r="C204" s="115">
        <v>7330</v>
      </c>
      <c r="D204" s="111" t="s">
        <v>597</v>
      </c>
      <c r="E204" s="159" t="s">
        <v>518</v>
      </c>
      <c r="F204" s="106">
        <f t="shared" si="25"/>
        <v>0</v>
      </c>
      <c r="G204" s="110"/>
      <c r="H204" s="106"/>
      <c r="I204" s="106"/>
      <c r="J204" s="106"/>
      <c r="K204" s="106">
        <f t="shared" si="31"/>
        <v>0</v>
      </c>
      <c r="L204" s="106"/>
      <c r="M204" s="106"/>
      <c r="N204" s="106"/>
      <c r="O204" s="106"/>
      <c r="P204" s="106"/>
      <c r="Q204" s="106">
        <f t="shared" si="26"/>
        <v>0</v>
      </c>
    </row>
    <row r="205" spans="2:17" ht="15" hidden="1" customHeight="1" x14ac:dyDescent="0.25">
      <c r="B205" s="111" t="s">
        <v>35</v>
      </c>
      <c r="C205" s="143">
        <v>7363</v>
      </c>
      <c r="D205" s="111" t="s">
        <v>338</v>
      </c>
      <c r="E205" s="131" t="s">
        <v>12</v>
      </c>
      <c r="F205" s="106">
        <f t="shared" si="25"/>
        <v>0</v>
      </c>
      <c r="G205" s="110"/>
      <c r="H205" s="106"/>
      <c r="I205" s="106"/>
      <c r="J205" s="106"/>
      <c r="K205" s="106">
        <f t="shared" si="31"/>
        <v>0</v>
      </c>
      <c r="L205" s="106"/>
      <c r="M205" s="106"/>
      <c r="N205" s="106"/>
      <c r="O205" s="106"/>
      <c r="P205" s="114"/>
      <c r="Q205" s="106">
        <f t="shared" si="26"/>
        <v>0</v>
      </c>
    </row>
    <row r="206" spans="2:17" ht="15" hidden="1" customHeight="1" x14ac:dyDescent="0.3">
      <c r="B206" s="120">
        <v>1217400</v>
      </c>
      <c r="C206" s="120">
        <v>7400</v>
      </c>
      <c r="D206" s="359" t="s">
        <v>562</v>
      </c>
      <c r="E206" s="360"/>
      <c r="F206" s="106">
        <f t="shared" si="25"/>
        <v>0</v>
      </c>
      <c r="G206" s="110">
        <f>G207+G208</f>
        <v>0</v>
      </c>
      <c r="H206" s="106">
        <f>H207+H208</f>
        <v>0</v>
      </c>
      <c r="I206" s="106">
        <f>I207+I208</f>
        <v>0</v>
      </c>
      <c r="J206" s="106">
        <f>J207+J208</f>
        <v>0</v>
      </c>
      <c r="K206" s="106">
        <f t="shared" si="31"/>
        <v>0</v>
      </c>
      <c r="L206" s="106">
        <f>L207+L208</f>
        <v>0</v>
      </c>
      <c r="M206" s="106">
        <f>M207+M208</f>
        <v>0</v>
      </c>
      <c r="N206" s="106">
        <f>N207+N208</f>
        <v>0</v>
      </c>
      <c r="O206" s="106">
        <f>O207+O208</f>
        <v>0</v>
      </c>
      <c r="P206" s="106">
        <f>P207+P208</f>
        <v>0</v>
      </c>
      <c r="Q206" s="106">
        <f t="shared" si="26"/>
        <v>0</v>
      </c>
    </row>
    <row r="207" spans="2:17" ht="31.5" hidden="1" customHeight="1" x14ac:dyDescent="0.3">
      <c r="B207" s="115">
        <v>1217440</v>
      </c>
      <c r="C207" s="115">
        <v>7440</v>
      </c>
      <c r="D207" s="111" t="s">
        <v>601</v>
      </c>
      <c r="E207" s="159" t="s">
        <v>510</v>
      </c>
      <c r="F207" s="106">
        <f t="shared" si="25"/>
        <v>0</v>
      </c>
      <c r="G207" s="113"/>
      <c r="H207" s="114"/>
      <c r="I207" s="114"/>
      <c r="J207" s="114"/>
      <c r="K207" s="106">
        <f t="shared" si="31"/>
        <v>0</v>
      </c>
      <c r="L207" s="106"/>
      <c r="M207" s="114"/>
      <c r="N207" s="114"/>
      <c r="O207" s="114"/>
      <c r="P207" s="114"/>
      <c r="Q207" s="106">
        <f t="shared" si="26"/>
        <v>0</v>
      </c>
    </row>
    <row r="208" spans="2:17" ht="15" hidden="1" customHeight="1" x14ac:dyDescent="0.25">
      <c r="B208" s="115">
        <v>1217460</v>
      </c>
      <c r="C208" s="115">
        <v>7460</v>
      </c>
      <c r="D208" s="111"/>
      <c r="E208" s="131" t="s">
        <v>511</v>
      </c>
      <c r="F208" s="106">
        <f t="shared" si="25"/>
        <v>0</v>
      </c>
      <c r="G208" s="113">
        <f>G209+G210+G211+G212</f>
        <v>0</v>
      </c>
      <c r="H208" s="114">
        <f>H209+H210+H211+H212</f>
        <v>0</v>
      </c>
      <c r="I208" s="114">
        <f>I209+I210+I211+I212</f>
        <v>0</v>
      </c>
      <c r="J208" s="114">
        <f>J209+J210+J211+J212</f>
        <v>0</v>
      </c>
      <c r="K208" s="106">
        <f t="shared" si="31"/>
        <v>0</v>
      </c>
      <c r="L208" s="114">
        <f>L209+L210+L211+L212</f>
        <v>0</v>
      </c>
      <c r="M208" s="114">
        <f>M209+M210+M211+M212</f>
        <v>0</v>
      </c>
      <c r="N208" s="114">
        <f>N209+N210+N211+N212</f>
        <v>0</v>
      </c>
      <c r="O208" s="114">
        <f>O209+O210+O211+O212</f>
        <v>0</v>
      </c>
      <c r="P208" s="114">
        <f>P209+P210+P211+P212</f>
        <v>0</v>
      </c>
      <c r="Q208" s="106">
        <f t="shared" si="26"/>
        <v>0</v>
      </c>
    </row>
    <row r="209" spans="2:17" ht="51" hidden="1" customHeight="1" x14ac:dyDescent="0.25">
      <c r="B209" s="118">
        <v>1217461</v>
      </c>
      <c r="C209" s="118">
        <v>7461</v>
      </c>
      <c r="D209" s="117" t="s">
        <v>601</v>
      </c>
      <c r="E209" s="119" t="s">
        <v>512</v>
      </c>
      <c r="F209" s="106">
        <f t="shared" si="25"/>
        <v>0</v>
      </c>
      <c r="G209" s="113"/>
      <c r="H209" s="114"/>
      <c r="I209" s="114"/>
      <c r="J209" s="114"/>
      <c r="K209" s="106">
        <f t="shared" si="31"/>
        <v>0</v>
      </c>
      <c r="L209" s="106"/>
      <c r="M209" s="114"/>
      <c r="N209" s="114"/>
      <c r="O209" s="114"/>
      <c r="P209" s="114"/>
      <c r="Q209" s="106">
        <f t="shared" si="26"/>
        <v>0</v>
      </c>
    </row>
    <row r="210" spans="2:17" ht="49.5" hidden="1" customHeight="1" x14ac:dyDescent="0.25">
      <c r="B210" s="118">
        <v>1217462</v>
      </c>
      <c r="C210" s="118">
        <v>7462</v>
      </c>
      <c r="D210" s="117" t="s">
        <v>601</v>
      </c>
      <c r="E210" s="119" t="s">
        <v>4</v>
      </c>
      <c r="F210" s="106">
        <f t="shared" si="25"/>
        <v>0</v>
      </c>
      <c r="G210" s="113"/>
      <c r="H210" s="114"/>
      <c r="I210" s="114"/>
      <c r="J210" s="114"/>
      <c r="K210" s="106">
        <f t="shared" si="31"/>
        <v>0</v>
      </c>
      <c r="L210" s="106"/>
      <c r="M210" s="114"/>
      <c r="N210" s="114"/>
      <c r="O210" s="114"/>
      <c r="P210" s="114"/>
      <c r="Q210" s="106">
        <f t="shared" si="26"/>
        <v>0</v>
      </c>
    </row>
    <row r="211" spans="2:17" ht="33" hidden="1" customHeight="1" x14ac:dyDescent="0.25">
      <c r="B211" s="118">
        <v>1217463</v>
      </c>
      <c r="C211" s="118">
        <v>7463</v>
      </c>
      <c r="D211" s="117" t="s">
        <v>601</v>
      </c>
      <c r="E211" s="119" t="s">
        <v>513</v>
      </c>
      <c r="F211" s="106">
        <f t="shared" si="25"/>
        <v>0</v>
      </c>
      <c r="G211" s="113"/>
      <c r="H211" s="114"/>
      <c r="I211" s="114"/>
      <c r="J211" s="114"/>
      <c r="K211" s="106">
        <f t="shared" si="31"/>
        <v>0</v>
      </c>
      <c r="L211" s="106"/>
      <c r="M211" s="114"/>
      <c r="N211" s="114"/>
      <c r="O211" s="114"/>
      <c r="P211" s="114"/>
      <c r="Q211" s="106">
        <f t="shared" si="26"/>
        <v>0</v>
      </c>
    </row>
    <row r="212" spans="2:17" ht="28.5" hidden="1" customHeight="1" x14ac:dyDescent="0.25">
      <c r="B212" s="118">
        <v>1217464</v>
      </c>
      <c r="C212" s="118">
        <v>7464</v>
      </c>
      <c r="D212" s="117" t="s">
        <v>601</v>
      </c>
      <c r="E212" s="131" t="s">
        <v>328</v>
      </c>
      <c r="F212" s="106">
        <f t="shared" si="25"/>
        <v>0</v>
      </c>
      <c r="G212" s="110"/>
      <c r="H212" s="106"/>
      <c r="I212" s="106"/>
      <c r="J212" s="106"/>
      <c r="K212" s="106">
        <f t="shared" si="31"/>
        <v>0</v>
      </c>
      <c r="L212" s="106"/>
      <c r="M212" s="106"/>
      <c r="N212" s="106"/>
      <c r="O212" s="106"/>
      <c r="P212" s="114"/>
      <c r="Q212" s="106">
        <f t="shared" si="26"/>
        <v>0</v>
      </c>
    </row>
    <row r="213" spans="2:17" s="16" customFormat="1" ht="33" hidden="1" customHeight="1" x14ac:dyDescent="0.3">
      <c r="B213" s="120">
        <v>1217600</v>
      </c>
      <c r="C213" s="120">
        <v>7600</v>
      </c>
      <c r="D213" s="361" t="s">
        <v>401</v>
      </c>
      <c r="E213" s="362"/>
      <c r="F213" s="106">
        <f t="shared" ref="F213:F244" si="32">G213+J213</f>
        <v>0</v>
      </c>
      <c r="G213" s="110">
        <f>G214+G215+G216+G217</f>
        <v>0</v>
      </c>
      <c r="H213" s="106">
        <f>H214+H215+H216+H217</f>
        <v>0</v>
      </c>
      <c r="I213" s="106">
        <f>I214+I215+I216+I217</f>
        <v>0</v>
      </c>
      <c r="J213" s="106">
        <f>J214+J215+J216+J217</f>
        <v>0</v>
      </c>
      <c r="K213" s="106">
        <f t="shared" si="31"/>
        <v>0</v>
      </c>
      <c r="L213" s="106">
        <f>L214+L215+L216+L217</f>
        <v>0</v>
      </c>
      <c r="M213" s="106">
        <f>M214+M215+M216+M217</f>
        <v>0</v>
      </c>
      <c r="N213" s="106">
        <f>N214+N215+N216+N217</f>
        <v>0</v>
      </c>
      <c r="O213" s="106">
        <f>O214+O215+O216+O217</f>
        <v>0</v>
      </c>
      <c r="P213" s="106">
        <f>P214+P215+P216+P217</f>
        <v>0</v>
      </c>
      <c r="Q213" s="106">
        <f t="shared" ref="Q213:Q244" si="33">F213+K213</f>
        <v>0</v>
      </c>
    </row>
    <row r="214" spans="2:17" ht="33.75" hidden="1" customHeight="1" x14ac:dyDescent="0.25">
      <c r="B214" s="115">
        <v>1217640</v>
      </c>
      <c r="C214" s="115">
        <v>7640</v>
      </c>
      <c r="D214" s="111" t="s">
        <v>571</v>
      </c>
      <c r="E214" s="112" t="s">
        <v>267</v>
      </c>
      <c r="F214" s="106">
        <f t="shared" si="32"/>
        <v>0</v>
      </c>
      <c r="G214" s="113"/>
      <c r="H214" s="106"/>
      <c r="I214" s="106"/>
      <c r="J214" s="106"/>
      <c r="K214" s="106">
        <f t="shared" si="31"/>
        <v>0</v>
      </c>
      <c r="L214" s="114"/>
      <c r="M214" s="106"/>
      <c r="N214" s="106"/>
      <c r="O214" s="106"/>
      <c r="P214" s="114"/>
      <c r="Q214" s="106">
        <f t="shared" si="33"/>
        <v>0</v>
      </c>
    </row>
    <row r="215" spans="2:17" ht="37.5" hidden="1" customHeight="1" x14ac:dyDescent="0.25">
      <c r="B215" s="115">
        <v>1217670</v>
      </c>
      <c r="C215" s="115">
        <v>7670</v>
      </c>
      <c r="D215" s="111" t="s">
        <v>602</v>
      </c>
      <c r="E215" s="112" t="s">
        <v>285</v>
      </c>
      <c r="F215" s="106">
        <f t="shared" si="32"/>
        <v>0</v>
      </c>
      <c r="G215" s="110"/>
      <c r="H215" s="106"/>
      <c r="I215" s="106"/>
      <c r="J215" s="106"/>
      <c r="K215" s="106">
        <f t="shared" si="31"/>
        <v>0</v>
      </c>
      <c r="L215" s="114"/>
      <c r="M215" s="114"/>
      <c r="N215" s="114"/>
      <c r="O215" s="114"/>
      <c r="P215" s="114"/>
      <c r="Q215" s="106">
        <f t="shared" si="33"/>
        <v>0</v>
      </c>
    </row>
    <row r="216" spans="2:17" ht="23.25" hidden="1" customHeight="1" x14ac:dyDescent="0.25">
      <c r="B216" s="115">
        <v>1217693</v>
      </c>
      <c r="C216" s="115">
        <v>7693</v>
      </c>
      <c r="D216" s="111" t="s">
        <v>338</v>
      </c>
      <c r="E216" s="112" t="s">
        <v>261</v>
      </c>
      <c r="F216" s="106">
        <f t="shared" si="32"/>
        <v>0</v>
      </c>
      <c r="G216" s="113"/>
      <c r="H216" s="106"/>
      <c r="I216" s="106"/>
      <c r="J216" s="106"/>
      <c r="K216" s="106">
        <f t="shared" si="31"/>
        <v>0</v>
      </c>
      <c r="L216" s="106"/>
      <c r="M216" s="106"/>
      <c r="N216" s="106"/>
      <c r="O216" s="106"/>
      <c r="P216" s="114"/>
      <c r="Q216" s="106">
        <f t="shared" si="33"/>
        <v>0</v>
      </c>
    </row>
    <row r="217" spans="2:17" s="16" customFormat="1" ht="30" hidden="1" customHeight="1" x14ac:dyDescent="0.25">
      <c r="B217" s="115">
        <v>1218110</v>
      </c>
      <c r="C217" s="115">
        <v>8110</v>
      </c>
      <c r="D217" s="111" t="s">
        <v>178</v>
      </c>
      <c r="E217" s="131" t="s">
        <v>155</v>
      </c>
      <c r="F217" s="106">
        <f t="shared" si="32"/>
        <v>0</v>
      </c>
      <c r="G217" s="110"/>
      <c r="H217" s="106"/>
      <c r="I217" s="106"/>
      <c r="J217" s="106"/>
      <c r="K217" s="106">
        <f t="shared" si="31"/>
        <v>0</v>
      </c>
      <c r="L217" s="106"/>
      <c r="M217" s="106"/>
      <c r="N217" s="106"/>
      <c r="O217" s="106"/>
      <c r="P217" s="114"/>
      <c r="Q217" s="106">
        <f t="shared" si="33"/>
        <v>0</v>
      </c>
    </row>
    <row r="218" spans="2:17" ht="14.25" hidden="1" customHeight="1" x14ac:dyDescent="0.25">
      <c r="B218" s="120">
        <v>1218300</v>
      </c>
      <c r="C218" s="120">
        <v>8300</v>
      </c>
      <c r="D218" s="333" t="s">
        <v>210</v>
      </c>
      <c r="E218" s="334"/>
      <c r="F218" s="106">
        <f t="shared" si="32"/>
        <v>0</v>
      </c>
      <c r="G218" s="110">
        <f>G220+G222+G219+G221</f>
        <v>0</v>
      </c>
      <c r="H218" s="106">
        <f>H220+H222+H219+H221</f>
        <v>0</v>
      </c>
      <c r="I218" s="106">
        <f>I220+I222+I219+I221</f>
        <v>0</v>
      </c>
      <c r="J218" s="106">
        <f>J220+J222+J219+J221</f>
        <v>0</v>
      </c>
      <c r="K218" s="106">
        <f t="shared" si="31"/>
        <v>0</v>
      </c>
      <c r="L218" s="106">
        <f>L220+L222+L219+L221</f>
        <v>0</v>
      </c>
      <c r="M218" s="106">
        <f>M220+M222+M219+M221</f>
        <v>0</v>
      </c>
      <c r="N218" s="106">
        <f>N220+N222+N219+N221</f>
        <v>0</v>
      </c>
      <c r="O218" s="106">
        <f>O220+O222+O219+O221</f>
        <v>0</v>
      </c>
      <c r="P218" s="106">
        <f>P220+P222+P219+P221</f>
        <v>0</v>
      </c>
      <c r="Q218" s="106">
        <f t="shared" si="33"/>
        <v>0</v>
      </c>
    </row>
    <row r="219" spans="2:17" ht="30" hidden="1" customHeight="1" x14ac:dyDescent="0.25">
      <c r="B219" s="115">
        <v>1218311</v>
      </c>
      <c r="C219" s="115">
        <v>8311</v>
      </c>
      <c r="D219" s="111" t="s">
        <v>177</v>
      </c>
      <c r="E219" s="131" t="s">
        <v>292</v>
      </c>
      <c r="F219" s="106">
        <f t="shared" si="32"/>
        <v>0</v>
      </c>
      <c r="G219" s="113"/>
      <c r="H219" s="114"/>
      <c r="I219" s="114"/>
      <c r="J219" s="114"/>
      <c r="K219" s="106">
        <f t="shared" si="31"/>
        <v>0</v>
      </c>
      <c r="L219" s="106"/>
      <c r="M219" s="114">
        <f>M220+M222+M223+M224</f>
        <v>0</v>
      </c>
      <c r="N219" s="114">
        <f>N220+N222+N223+N224</f>
        <v>0</v>
      </c>
      <c r="O219" s="114">
        <f>O220+O222+O223+O224</f>
        <v>0</v>
      </c>
      <c r="P219" s="114"/>
      <c r="Q219" s="106">
        <f t="shared" si="33"/>
        <v>0</v>
      </c>
    </row>
    <row r="220" spans="2:17" ht="31.5" hidden="1" customHeight="1" x14ac:dyDescent="0.25">
      <c r="B220" s="115">
        <v>1218313</v>
      </c>
      <c r="C220" s="115">
        <v>8313</v>
      </c>
      <c r="D220" s="111" t="s">
        <v>603</v>
      </c>
      <c r="E220" s="112" t="s">
        <v>291</v>
      </c>
      <c r="F220" s="106">
        <f t="shared" si="32"/>
        <v>0</v>
      </c>
      <c r="G220" s="110"/>
      <c r="H220" s="106"/>
      <c r="I220" s="106"/>
      <c r="J220" s="106"/>
      <c r="K220" s="106">
        <f t="shared" si="31"/>
        <v>0</v>
      </c>
      <c r="L220" s="106"/>
      <c r="M220" s="106"/>
      <c r="N220" s="106"/>
      <c r="O220" s="106"/>
      <c r="P220" s="106"/>
      <c r="Q220" s="106">
        <f t="shared" si="33"/>
        <v>0</v>
      </c>
    </row>
    <row r="221" spans="2:17" ht="34.5" hidden="1" customHeight="1" x14ac:dyDescent="0.25">
      <c r="B221" s="115">
        <v>1218330</v>
      </c>
      <c r="C221" s="115">
        <v>8330</v>
      </c>
      <c r="D221" s="111" t="s">
        <v>36</v>
      </c>
      <c r="E221" s="131" t="s">
        <v>431</v>
      </c>
      <c r="F221" s="106">
        <f t="shared" si="32"/>
        <v>0</v>
      </c>
      <c r="G221" s="110"/>
      <c r="H221" s="106"/>
      <c r="I221" s="106"/>
      <c r="J221" s="106"/>
      <c r="K221" s="106">
        <f t="shared" si="31"/>
        <v>0</v>
      </c>
      <c r="L221" s="106"/>
      <c r="M221" s="106"/>
      <c r="N221" s="106"/>
      <c r="O221" s="106"/>
      <c r="P221" s="114"/>
      <c r="Q221" s="106">
        <f t="shared" si="33"/>
        <v>0</v>
      </c>
    </row>
    <row r="222" spans="2:17" ht="28.5" hidden="1" customHeight="1" x14ac:dyDescent="0.25">
      <c r="B222" s="115">
        <v>1218340</v>
      </c>
      <c r="C222" s="115">
        <v>8340</v>
      </c>
      <c r="D222" s="111" t="s">
        <v>604</v>
      </c>
      <c r="E222" s="131" t="s">
        <v>432</v>
      </c>
      <c r="F222" s="106">
        <f t="shared" si="32"/>
        <v>0</v>
      </c>
      <c r="G222" s="110"/>
      <c r="H222" s="106"/>
      <c r="I222" s="106"/>
      <c r="J222" s="106"/>
      <c r="K222" s="106">
        <f t="shared" si="31"/>
        <v>0</v>
      </c>
      <c r="L222" s="106"/>
      <c r="M222" s="106"/>
      <c r="N222" s="106"/>
      <c r="O222" s="106"/>
      <c r="P222" s="106"/>
      <c r="Q222" s="106">
        <f t="shared" si="33"/>
        <v>0</v>
      </c>
    </row>
    <row r="223" spans="2:17" ht="22.5" hidden="1" customHeight="1" x14ac:dyDescent="0.25">
      <c r="B223" s="120">
        <v>1500000</v>
      </c>
      <c r="C223" s="333" t="s">
        <v>557</v>
      </c>
      <c r="D223" s="348"/>
      <c r="E223" s="334"/>
      <c r="F223" s="106">
        <f t="shared" si="32"/>
        <v>0</v>
      </c>
      <c r="G223" s="110">
        <f>G224</f>
        <v>0</v>
      </c>
      <c r="H223" s="106">
        <f>H224</f>
        <v>0</v>
      </c>
      <c r="I223" s="106">
        <f>I224</f>
        <v>0</v>
      </c>
      <c r="J223" s="106">
        <f>J224</f>
        <v>0</v>
      </c>
      <c r="K223" s="124">
        <f t="shared" si="31"/>
        <v>0</v>
      </c>
      <c r="L223" s="124">
        <f>L224</f>
        <v>0</v>
      </c>
      <c r="M223" s="124">
        <f>M224</f>
        <v>0</v>
      </c>
      <c r="N223" s="124">
        <f>N224</f>
        <v>0</v>
      </c>
      <c r="O223" s="124">
        <f>O224</f>
        <v>0</v>
      </c>
      <c r="P223" s="124">
        <f>P224</f>
        <v>0</v>
      </c>
      <c r="Q223" s="106">
        <f t="shared" si="33"/>
        <v>0</v>
      </c>
    </row>
    <row r="224" spans="2:17" ht="22.5" hidden="1" customHeight="1" x14ac:dyDescent="0.25">
      <c r="B224" s="165">
        <v>1510000</v>
      </c>
      <c r="C224" s="341" t="s">
        <v>557</v>
      </c>
      <c r="D224" s="342"/>
      <c r="E224" s="343"/>
      <c r="F224" s="106">
        <f t="shared" si="32"/>
        <v>0</v>
      </c>
      <c r="G224" s="107">
        <f>G226+G244</f>
        <v>0</v>
      </c>
      <c r="H224" s="108">
        <f>H226+H244</f>
        <v>0</v>
      </c>
      <c r="I224" s="108">
        <f>I226+I244</f>
        <v>0</v>
      </c>
      <c r="J224" s="108">
        <f>J226+J244</f>
        <v>0</v>
      </c>
      <c r="K224" s="124">
        <f t="shared" ref="K224:K250" si="34">M224+P224</f>
        <v>0</v>
      </c>
      <c r="L224" s="125">
        <f>L226+L244+L225</f>
        <v>0</v>
      </c>
      <c r="M224" s="125">
        <f>M226+M244</f>
        <v>0</v>
      </c>
      <c r="N224" s="125">
        <f>N226+N244</f>
        <v>0</v>
      </c>
      <c r="O224" s="125">
        <f>O226+O244</f>
        <v>0</v>
      </c>
      <c r="P224" s="125">
        <f>P226+P244+P225</f>
        <v>0</v>
      </c>
      <c r="Q224" s="106">
        <f t="shared" si="33"/>
        <v>0</v>
      </c>
    </row>
    <row r="225" spans="2:20" ht="34.5" hidden="1" customHeight="1" x14ac:dyDescent="0.25">
      <c r="B225" s="115">
        <v>1512010</v>
      </c>
      <c r="C225" s="115">
        <v>2010</v>
      </c>
      <c r="D225" s="111" t="s">
        <v>167</v>
      </c>
      <c r="E225" s="131" t="s">
        <v>286</v>
      </c>
      <c r="F225" s="106">
        <f t="shared" si="32"/>
        <v>0</v>
      </c>
      <c r="G225" s="113"/>
      <c r="H225" s="106"/>
      <c r="I225" s="106"/>
      <c r="J225" s="106"/>
      <c r="K225" s="124">
        <f t="shared" si="34"/>
        <v>0</v>
      </c>
      <c r="L225" s="166"/>
      <c r="M225" s="124"/>
      <c r="N225" s="124"/>
      <c r="O225" s="124"/>
      <c r="P225" s="166"/>
      <c r="Q225" s="106">
        <f t="shared" si="33"/>
        <v>0</v>
      </c>
    </row>
    <row r="226" spans="2:20" ht="16.5" hidden="1" customHeight="1" x14ac:dyDescent="0.3">
      <c r="B226" s="120">
        <v>1517300</v>
      </c>
      <c r="C226" s="120">
        <v>7300</v>
      </c>
      <c r="D226" s="363" t="s">
        <v>364</v>
      </c>
      <c r="E226" s="364"/>
      <c r="F226" s="106">
        <f t="shared" si="32"/>
        <v>0</v>
      </c>
      <c r="G226" s="145">
        <f>G227+G228+G234+G235+G236+G243+G240+G237+G238</f>
        <v>0</v>
      </c>
      <c r="H226" s="124">
        <f>H227+H228+H234+H235+H236+H243+H240+H237+H238</f>
        <v>0</v>
      </c>
      <c r="I226" s="124">
        <f>I227+I228+I234+I235+I236+I243+I240+I237+I238</f>
        <v>0</v>
      </c>
      <c r="J226" s="124">
        <f>J227+J228+J234+J235+J236+J243+J240+J237+J238</f>
        <v>0</v>
      </c>
      <c r="K226" s="124">
        <f t="shared" si="34"/>
        <v>0</v>
      </c>
      <c r="L226" s="124">
        <f>L227+L228+L234+L235+L236+L243+L240+L237+L238+L239</f>
        <v>0</v>
      </c>
      <c r="M226" s="124">
        <f>M227+M228+M234+M235+M236+M243+M240+M237+M238</f>
        <v>0</v>
      </c>
      <c r="N226" s="124">
        <f>N227+N228+N234+N235+N236+N243+N240+N237+N238</f>
        <v>0</v>
      </c>
      <c r="O226" s="124">
        <f>O227+O228+O234+O235+O236+O243+O240+O237+O238</f>
        <v>0</v>
      </c>
      <c r="P226" s="124">
        <f>P227+P228+P234+P235+P236+P243+P240+P237+P238+P239</f>
        <v>0</v>
      </c>
      <c r="Q226" s="106">
        <f t="shared" si="33"/>
        <v>0</v>
      </c>
    </row>
    <row r="227" spans="2:20" ht="33.6" hidden="1" customHeight="1" x14ac:dyDescent="0.25">
      <c r="B227" s="115">
        <v>1517310</v>
      </c>
      <c r="C227" s="115">
        <v>7310</v>
      </c>
      <c r="D227" s="111" t="s">
        <v>605</v>
      </c>
      <c r="E227" s="131" t="s">
        <v>522</v>
      </c>
      <c r="F227" s="106">
        <f t="shared" si="32"/>
        <v>0</v>
      </c>
      <c r="G227" s="110"/>
      <c r="H227" s="106"/>
      <c r="I227" s="106"/>
      <c r="J227" s="106"/>
      <c r="K227" s="106">
        <f t="shared" si="34"/>
        <v>0</v>
      </c>
      <c r="L227" s="106"/>
      <c r="M227" s="106"/>
      <c r="N227" s="106"/>
      <c r="O227" s="106"/>
      <c r="P227" s="106"/>
      <c r="Q227" s="106">
        <f t="shared" si="33"/>
        <v>0</v>
      </c>
    </row>
    <row r="228" spans="2:20" ht="33" hidden="1" customHeight="1" x14ac:dyDescent="0.25">
      <c r="B228" s="115">
        <v>1517320</v>
      </c>
      <c r="C228" s="115">
        <v>7320</v>
      </c>
      <c r="D228" s="111" t="s">
        <v>365</v>
      </c>
      <c r="E228" s="131" t="s">
        <v>561</v>
      </c>
      <c r="F228" s="106">
        <f t="shared" si="32"/>
        <v>0</v>
      </c>
      <c r="G228" s="110">
        <f>SUM(G229:G233)</f>
        <v>0</v>
      </c>
      <c r="H228" s="106">
        <f>SUM(H229:H233)</f>
        <v>0</v>
      </c>
      <c r="I228" s="106">
        <f>SUM(I229:I233)</f>
        <v>0</v>
      </c>
      <c r="J228" s="106">
        <f>SUM(J229:J233)</f>
        <v>0</v>
      </c>
      <c r="K228" s="106">
        <f t="shared" si="34"/>
        <v>0</v>
      </c>
      <c r="L228" s="106">
        <f>SUM(L229:L233)</f>
        <v>0</v>
      </c>
      <c r="M228" s="106">
        <f>SUM(M229:M233)</f>
        <v>0</v>
      </c>
      <c r="N228" s="106">
        <f>SUM(N229:N233)</f>
        <v>0</v>
      </c>
      <c r="O228" s="106">
        <f>SUM(O229:O233)</f>
        <v>0</v>
      </c>
      <c r="P228" s="106">
        <f>SUM(P229:P233)</f>
        <v>0</v>
      </c>
      <c r="Q228" s="106">
        <f t="shared" si="33"/>
        <v>0</v>
      </c>
    </row>
    <row r="229" spans="2:20" ht="24" hidden="1" customHeight="1" x14ac:dyDescent="0.25">
      <c r="B229" s="115">
        <v>1517321</v>
      </c>
      <c r="C229" s="115">
        <v>7321</v>
      </c>
      <c r="D229" s="111" t="s">
        <v>365</v>
      </c>
      <c r="E229" s="167" t="s">
        <v>523</v>
      </c>
      <c r="F229" s="106">
        <f t="shared" si="32"/>
        <v>0</v>
      </c>
      <c r="G229" s="110"/>
      <c r="H229" s="106"/>
      <c r="I229" s="106"/>
      <c r="J229" s="106"/>
      <c r="K229" s="106">
        <f t="shared" si="34"/>
        <v>0</v>
      </c>
      <c r="L229" s="114"/>
      <c r="M229" s="106"/>
      <c r="N229" s="106"/>
      <c r="O229" s="106"/>
      <c r="P229" s="114"/>
      <c r="Q229" s="106">
        <f t="shared" si="33"/>
        <v>0</v>
      </c>
    </row>
    <row r="230" spans="2:20" s="16" customFormat="1" ht="24.75" hidden="1" customHeight="1" x14ac:dyDescent="0.25">
      <c r="B230" s="118">
        <v>1517322</v>
      </c>
      <c r="C230" s="118">
        <v>7322</v>
      </c>
      <c r="D230" s="111" t="s">
        <v>365</v>
      </c>
      <c r="E230" s="168" t="s">
        <v>147</v>
      </c>
      <c r="F230" s="106">
        <f t="shared" si="32"/>
        <v>0</v>
      </c>
      <c r="G230" s="110"/>
      <c r="H230" s="106"/>
      <c r="I230" s="106"/>
      <c r="J230" s="106"/>
      <c r="K230" s="106">
        <f t="shared" si="34"/>
        <v>0</v>
      </c>
      <c r="L230" s="114"/>
      <c r="M230" s="114"/>
      <c r="N230" s="114"/>
      <c r="O230" s="114"/>
      <c r="P230" s="114"/>
      <c r="Q230" s="106">
        <f t="shared" si="33"/>
        <v>0</v>
      </c>
    </row>
    <row r="231" spans="2:20" ht="40.5" hidden="1" customHeight="1" x14ac:dyDescent="0.25">
      <c r="B231" s="118">
        <v>1517323</v>
      </c>
      <c r="C231" s="118">
        <v>7323</v>
      </c>
      <c r="D231" s="111" t="s">
        <v>365</v>
      </c>
      <c r="E231" s="168" t="s">
        <v>148</v>
      </c>
      <c r="F231" s="106">
        <f t="shared" si="32"/>
        <v>0</v>
      </c>
      <c r="G231" s="110"/>
      <c r="H231" s="106"/>
      <c r="I231" s="106"/>
      <c r="J231" s="106"/>
      <c r="K231" s="106">
        <f t="shared" si="34"/>
        <v>0</v>
      </c>
      <c r="L231" s="114"/>
      <c r="M231" s="114"/>
      <c r="N231" s="114"/>
      <c r="O231" s="114"/>
      <c r="P231" s="114"/>
      <c r="Q231" s="106">
        <f t="shared" si="33"/>
        <v>0</v>
      </c>
    </row>
    <row r="232" spans="2:20" ht="17.25" hidden="1" customHeight="1" x14ac:dyDescent="0.25">
      <c r="B232" s="118">
        <v>1517324</v>
      </c>
      <c r="C232" s="118">
        <v>7324</v>
      </c>
      <c r="D232" s="111" t="s">
        <v>365</v>
      </c>
      <c r="E232" s="168" t="s">
        <v>149</v>
      </c>
      <c r="F232" s="106">
        <f t="shared" si="32"/>
        <v>0</v>
      </c>
      <c r="G232" s="110"/>
      <c r="H232" s="106"/>
      <c r="I232" s="106"/>
      <c r="J232" s="106"/>
      <c r="K232" s="106">
        <f t="shared" si="34"/>
        <v>0</v>
      </c>
      <c r="L232" s="114"/>
      <c r="M232" s="114"/>
      <c r="N232" s="114"/>
      <c r="O232" s="114"/>
      <c r="P232" s="114"/>
      <c r="Q232" s="106">
        <f t="shared" si="33"/>
        <v>0</v>
      </c>
    </row>
    <row r="233" spans="2:20" ht="35.25" hidden="1" customHeight="1" x14ac:dyDescent="0.25">
      <c r="B233" s="118">
        <v>1517325</v>
      </c>
      <c r="C233" s="118">
        <v>7325</v>
      </c>
      <c r="D233" s="111" t="s">
        <v>365</v>
      </c>
      <c r="E233" s="168" t="s">
        <v>150</v>
      </c>
      <c r="F233" s="106">
        <f t="shared" si="32"/>
        <v>0</v>
      </c>
      <c r="G233" s="110"/>
      <c r="H233" s="106"/>
      <c r="I233" s="106"/>
      <c r="J233" s="106"/>
      <c r="K233" s="106">
        <f t="shared" si="34"/>
        <v>0</v>
      </c>
      <c r="L233" s="114"/>
      <c r="M233" s="114"/>
      <c r="N233" s="114"/>
      <c r="O233" s="114"/>
      <c r="P233" s="114"/>
      <c r="Q233" s="106">
        <f t="shared" si="33"/>
        <v>0</v>
      </c>
    </row>
    <row r="234" spans="2:20" s="16" customFormat="1" ht="36" hidden="1" customHeight="1" x14ac:dyDescent="0.25">
      <c r="B234" s="115">
        <v>1517330</v>
      </c>
      <c r="C234" s="115">
        <v>7330</v>
      </c>
      <c r="D234" s="111" t="s">
        <v>365</v>
      </c>
      <c r="E234" s="169" t="s">
        <v>524</v>
      </c>
      <c r="F234" s="106">
        <f t="shared" si="32"/>
        <v>0</v>
      </c>
      <c r="G234" s="110"/>
      <c r="H234" s="106"/>
      <c r="I234" s="106"/>
      <c r="J234" s="106"/>
      <c r="K234" s="106">
        <f t="shared" si="34"/>
        <v>0</v>
      </c>
      <c r="L234" s="114"/>
      <c r="M234" s="114"/>
      <c r="N234" s="114"/>
      <c r="O234" s="114"/>
      <c r="P234" s="114"/>
      <c r="Q234" s="106">
        <f t="shared" si="33"/>
        <v>0</v>
      </c>
    </row>
    <row r="235" spans="2:20" ht="31.5" hidden="1" customHeight="1" x14ac:dyDescent="0.25">
      <c r="B235" s="115">
        <v>1517340</v>
      </c>
      <c r="C235" s="115">
        <v>7340</v>
      </c>
      <c r="D235" s="111" t="s">
        <v>365</v>
      </c>
      <c r="E235" s="170" t="s">
        <v>515</v>
      </c>
      <c r="F235" s="106">
        <f t="shared" si="32"/>
        <v>0</v>
      </c>
      <c r="G235" s="110"/>
      <c r="H235" s="106"/>
      <c r="I235" s="106"/>
      <c r="J235" s="106"/>
      <c r="K235" s="106">
        <f t="shared" si="34"/>
        <v>0</v>
      </c>
      <c r="L235" s="114"/>
      <c r="M235" s="114"/>
      <c r="N235" s="114"/>
      <c r="O235" s="114"/>
      <c r="P235" s="114"/>
      <c r="Q235" s="106">
        <f t="shared" si="33"/>
        <v>0</v>
      </c>
    </row>
    <row r="236" spans="2:20" s="16" customFormat="1" ht="32.25" hidden="1" customHeight="1" x14ac:dyDescent="0.25">
      <c r="B236" s="141">
        <v>1517350</v>
      </c>
      <c r="C236" s="141">
        <v>7350</v>
      </c>
      <c r="D236" s="140" t="s">
        <v>365</v>
      </c>
      <c r="E236" s="171" t="s">
        <v>516</v>
      </c>
      <c r="F236" s="106">
        <f t="shared" si="32"/>
        <v>0</v>
      </c>
      <c r="G236" s="137"/>
      <c r="H236" s="136"/>
      <c r="I236" s="136"/>
      <c r="J236" s="136"/>
      <c r="K236" s="136">
        <f t="shared" si="34"/>
        <v>0</v>
      </c>
      <c r="L236" s="138"/>
      <c r="M236" s="138"/>
      <c r="N236" s="138"/>
      <c r="O236" s="138"/>
      <c r="P236" s="138"/>
      <c r="Q236" s="136">
        <f t="shared" si="33"/>
        <v>0</v>
      </c>
      <c r="T236" s="1"/>
    </row>
    <row r="237" spans="2:20" ht="46.5" hidden="1" customHeight="1" x14ac:dyDescent="0.25">
      <c r="B237" s="115">
        <v>1517361</v>
      </c>
      <c r="C237" s="115">
        <v>7361</v>
      </c>
      <c r="D237" s="111" t="s">
        <v>338</v>
      </c>
      <c r="E237" s="131" t="s">
        <v>10</v>
      </c>
      <c r="F237" s="106">
        <f t="shared" si="32"/>
        <v>0</v>
      </c>
      <c r="G237" s="110"/>
      <c r="H237" s="106"/>
      <c r="I237" s="106"/>
      <c r="J237" s="106"/>
      <c r="K237" s="106">
        <f t="shared" si="34"/>
        <v>0</v>
      </c>
      <c r="L237" s="114"/>
      <c r="M237" s="114"/>
      <c r="N237" s="114"/>
      <c r="O237" s="114"/>
      <c r="P237" s="114"/>
      <c r="Q237" s="106">
        <f t="shared" si="33"/>
        <v>0</v>
      </c>
    </row>
    <row r="238" spans="2:20" ht="58.5" hidden="1" customHeight="1" x14ac:dyDescent="0.25">
      <c r="B238" s="115">
        <v>1517367</v>
      </c>
      <c r="C238" s="115">
        <v>7367</v>
      </c>
      <c r="D238" s="111" t="s">
        <v>338</v>
      </c>
      <c r="E238" s="131" t="s">
        <v>37</v>
      </c>
      <c r="F238" s="136">
        <f t="shared" si="32"/>
        <v>0</v>
      </c>
      <c r="G238" s="172"/>
      <c r="H238" s="136"/>
      <c r="I238" s="136"/>
      <c r="J238" s="136"/>
      <c r="K238" s="136">
        <f t="shared" si="34"/>
        <v>0</v>
      </c>
      <c r="L238" s="138"/>
      <c r="M238" s="138"/>
      <c r="N238" s="138"/>
      <c r="O238" s="138"/>
      <c r="P238" s="138"/>
      <c r="Q238" s="136">
        <f t="shared" si="33"/>
        <v>0</v>
      </c>
    </row>
    <row r="239" spans="2:20" ht="62.25" hidden="1" customHeight="1" x14ac:dyDescent="0.25">
      <c r="B239" s="115">
        <v>1517369</v>
      </c>
      <c r="C239" s="115">
        <v>7369</v>
      </c>
      <c r="D239" s="111" t="s">
        <v>338</v>
      </c>
      <c r="E239" s="131" t="s">
        <v>531</v>
      </c>
      <c r="F239" s="136">
        <f t="shared" si="32"/>
        <v>0</v>
      </c>
      <c r="G239" s="172"/>
      <c r="H239" s="136"/>
      <c r="I239" s="136"/>
      <c r="J239" s="136"/>
      <c r="K239" s="136">
        <f t="shared" si="34"/>
        <v>0</v>
      </c>
      <c r="L239" s="138"/>
      <c r="M239" s="138"/>
      <c r="N239" s="138"/>
      <c r="O239" s="138"/>
      <c r="P239" s="138"/>
      <c r="Q239" s="136">
        <f t="shared" si="33"/>
        <v>0</v>
      </c>
    </row>
    <row r="240" spans="2:20" ht="33.75" hidden="1" customHeight="1" x14ac:dyDescent="0.25">
      <c r="B240" s="115">
        <v>1517370</v>
      </c>
      <c r="C240" s="115">
        <v>7370</v>
      </c>
      <c r="D240" s="111" t="s">
        <v>338</v>
      </c>
      <c r="E240" s="171" t="s">
        <v>344</v>
      </c>
      <c r="F240" s="106">
        <f t="shared" si="32"/>
        <v>0</v>
      </c>
      <c r="G240" s="113"/>
      <c r="H240" s="114">
        <f>SUM(H241:H242)</f>
        <v>0</v>
      </c>
      <c r="I240" s="114">
        <f>SUM(I241:I242)</f>
        <v>0</v>
      </c>
      <c r="J240" s="114">
        <f>SUM(J241:J242)</f>
        <v>0</v>
      </c>
      <c r="K240" s="106">
        <f t="shared" si="34"/>
        <v>0</v>
      </c>
      <c r="L240" s="114"/>
      <c r="M240" s="114"/>
      <c r="N240" s="114"/>
      <c r="O240" s="114"/>
      <c r="P240" s="114"/>
      <c r="Q240" s="106">
        <f t="shared" si="33"/>
        <v>0</v>
      </c>
    </row>
    <row r="241" spans="2:17" ht="43.5" hidden="1" customHeight="1" x14ac:dyDescent="0.25">
      <c r="B241" s="115">
        <v>1517363</v>
      </c>
      <c r="C241" s="115">
        <v>7363</v>
      </c>
      <c r="D241" s="117" t="s">
        <v>338</v>
      </c>
      <c r="E241" s="119" t="s">
        <v>169</v>
      </c>
      <c r="F241" s="114">
        <f t="shared" si="32"/>
        <v>0</v>
      </c>
      <c r="G241" s="113"/>
      <c r="H241" s="114"/>
      <c r="I241" s="114"/>
      <c r="J241" s="114"/>
      <c r="K241" s="114">
        <f t="shared" si="34"/>
        <v>0</v>
      </c>
      <c r="L241" s="114"/>
      <c r="M241" s="114"/>
      <c r="N241" s="114"/>
      <c r="O241" s="114"/>
      <c r="P241" s="114"/>
      <c r="Q241" s="114">
        <f t="shared" si="33"/>
        <v>0</v>
      </c>
    </row>
    <row r="242" spans="2:17" ht="34.5" hidden="1" customHeight="1" x14ac:dyDescent="0.25">
      <c r="B242" s="115">
        <v>1517365</v>
      </c>
      <c r="C242" s="115">
        <v>7365</v>
      </c>
      <c r="D242" s="117" t="s">
        <v>338</v>
      </c>
      <c r="E242" s="173" t="s">
        <v>174</v>
      </c>
      <c r="F242" s="114">
        <f t="shared" si="32"/>
        <v>0</v>
      </c>
      <c r="G242" s="113"/>
      <c r="H242" s="114"/>
      <c r="I242" s="114"/>
      <c r="J242" s="114"/>
      <c r="K242" s="114">
        <f t="shared" si="34"/>
        <v>0</v>
      </c>
      <c r="L242" s="114"/>
      <c r="M242" s="114"/>
      <c r="N242" s="114"/>
      <c r="O242" s="114"/>
      <c r="P242" s="114"/>
      <c r="Q242" s="114">
        <f t="shared" si="33"/>
        <v>0</v>
      </c>
    </row>
    <row r="243" spans="2:17" ht="15" hidden="1" customHeight="1" x14ac:dyDescent="0.25">
      <c r="B243" s="115">
        <v>1517380</v>
      </c>
      <c r="C243" s="115">
        <v>7380</v>
      </c>
      <c r="D243" s="111" t="s">
        <v>338</v>
      </c>
      <c r="E243" s="121" t="s">
        <v>344</v>
      </c>
      <c r="F243" s="106">
        <f t="shared" si="32"/>
        <v>0</v>
      </c>
      <c r="G243" s="110"/>
      <c r="H243" s="106"/>
      <c r="I243" s="106"/>
      <c r="J243" s="106"/>
      <c r="K243" s="106">
        <f t="shared" si="34"/>
        <v>0</v>
      </c>
      <c r="L243" s="106"/>
      <c r="M243" s="106"/>
      <c r="N243" s="106"/>
      <c r="O243" s="106"/>
      <c r="P243" s="106"/>
      <c r="Q243" s="106">
        <f t="shared" si="33"/>
        <v>0</v>
      </c>
    </row>
    <row r="244" spans="2:17" ht="15" hidden="1" customHeight="1" x14ac:dyDescent="0.25">
      <c r="B244" s="120">
        <v>1518300</v>
      </c>
      <c r="C244" s="120">
        <v>8300</v>
      </c>
      <c r="D244" s="333" t="s">
        <v>210</v>
      </c>
      <c r="E244" s="334"/>
      <c r="F244" s="106">
        <f t="shared" si="32"/>
        <v>0</v>
      </c>
      <c r="G244" s="110">
        <f>G245</f>
        <v>0</v>
      </c>
      <c r="H244" s="106">
        <f>H245</f>
        <v>0</v>
      </c>
      <c r="I244" s="106">
        <f>I245</f>
        <v>0</v>
      </c>
      <c r="J244" s="106">
        <f>J245</f>
        <v>0</v>
      </c>
      <c r="K244" s="106">
        <f t="shared" si="34"/>
        <v>0</v>
      </c>
      <c r="L244" s="106"/>
      <c r="M244" s="106">
        <f>M245</f>
        <v>0</v>
      </c>
      <c r="N244" s="106">
        <f>N245</f>
        <v>0</v>
      </c>
      <c r="O244" s="106">
        <f>O245</f>
        <v>0</v>
      </c>
      <c r="P244" s="106">
        <f>P245</f>
        <v>0</v>
      </c>
      <c r="Q244" s="106">
        <f t="shared" si="33"/>
        <v>0</v>
      </c>
    </row>
    <row r="245" spans="2:17" ht="31.5" hidden="1" customHeight="1" x14ac:dyDescent="0.25">
      <c r="B245" s="115">
        <v>1518330</v>
      </c>
      <c r="C245" s="143">
        <v>8330</v>
      </c>
      <c r="D245" s="111" t="s">
        <v>604</v>
      </c>
      <c r="E245" s="121" t="s">
        <v>431</v>
      </c>
      <c r="F245" s="106">
        <f t="shared" ref="F245:F250" si="35">G245+J245</f>
        <v>0</v>
      </c>
      <c r="G245" s="113"/>
      <c r="H245" s="114"/>
      <c r="I245" s="114"/>
      <c r="J245" s="114"/>
      <c r="K245" s="106">
        <f t="shared" si="34"/>
        <v>0</v>
      </c>
      <c r="L245" s="106"/>
      <c r="M245" s="114"/>
      <c r="N245" s="114"/>
      <c r="O245" s="114"/>
      <c r="P245" s="114"/>
      <c r="Q245" s="106">
        <f t="shared" ref="Q245:Q250" si="36">F245+K245</f>
        <v>0</v>
      </c>
    </row>
    <row r="246" spans="2:17" ht="27.75" hidden="1" customHeight="1" x14ac:dyDescent="0.25">
      <c r="B246" s="120">
        <v>1900000</v>
      </c>
      <c r="C246" s="328" t="s">
        <v>253</v>
      </c>
      <c r="D246" s="329"/>
      <c r="E246" s="330"/>
      <c r="F246" s="106">
        <f t="shared" si="35"/>
        <v>0</v>
      </c>
      <c r="G246" s="110">
        <f t="shared" ref="G246:J247" si="37">G247</f>
        <v>0</v>
      </c>
      <c r="H246" s="106">
        <f t="shared" si="37"/>
        <v>0</v>
      </c>
      <c r="I246" s="106">
        <f t="shared" si="37"/>
        <v>0</v>
      </c>
      <c r="J246" s="106">
        <f t="shared" si="37"/>
        <v>0</v>
      </c>
      <c r="K246" s="124">
        <f t="shared" si="34"/>
        <v>0</v>
      </c>
      <c r="L246" s="124">
        <f t="shared" ref="L246:P247" si="38">L247</f>
        <v>0</v>
      </c>
      <c r="M246" s="124">
        <f t="shared" si="38"/>
        <v>0</v>
      </c>
      <c r="N246" s="124">
        <f t="shared" si="38"/>
        <v>0</v>
      </c>
      <c r="O246" s="124">
        <f t="shared" si="38"/>
        <v>0</v>
      </c>
      <c r="P246" s="124">
        <f t="shared" si="38"/>
        <v>0</v>
      </c>
      <c r="Q246" s="124">
        <f t="shared" si="36"/>
        <v>0</v>
      </c>
    </row>
    <row r="247" spans="2:17" ht="24.75" hidden="1" customHeight="1" x14ac:dyDescent="0.25">
      <c r="B247" s="165">
        <v>1910000</v>
      </c>
      <c r="C247" s="341" t="s">
        <v>253</v>
      </c>
      <c r="D247" s="342"/>
      <c r="E247" s="343"/>
      <c r="F247" s="106">
        <f t="shared" si="35"/>
        <v>0</v>
      </c>
      <c r="G247" s="107">
        <f t="shared" si="37"/>
        <v>0</v>
      </c>
      <c r="H247" s="108">
        <f t="shared" si="37"/>
        <v>0</v>
      </c>
      <c r="I247" s="108">
        <f t="shared" si="37"/>
        <v>0</v>
      </c>
      <c r="J247" s="108">
        <f t="shared" si="37"/>
        <v>0</v>
      </c>
      <c r="K247" s="124">
        <f t="shared" si="34"/>
        <v>0</v>
      </c>
      <c r="L247" s="108">
        <f t="shared" si="38"/>
        <v>0</v>
      </c>
      <c r="M247" s="108">
        <f t="shared" si="38"/>
        <v>0</v>
      </c>
      <c r="N247" s="108">
        <f t="shared" si="38"/>
        <v>0</v>
      </c>
      <c r="O247" s="108">
        <f t="shared" si="38"/>
        <v>0</v>
      </c>
      <c r="P247" s="108">
        <f t="shared" si="38"/>
        <v>0</v>
      </c>
      <c r="Q247" s="124">
        <f t="shared" si="36"/>
        <v>0</v>
      </c>
    </row>
    <row r="248" spans="2:17" ht="35.25" hidden="1" customHeight="1" x14ac:dyDescent="0.25">
      <c r="B248" s="109" t="s">
        <v>56</v>
      </c>
      <c r="C248" s="120">
        <v>7460</v>
      </c>
      <c r="D248" s="333" t="s">
        <v>511</v>
      </c>
      <c r="E248" s="334"/>
      <c r="F248" s="106">
        <f t="shared" si="35"/>
        <v>0</v>
      </c>
      <c r="G248" s="110">
        <f>G250+G251+G249</f>
        <v>0</v>
      </c>
      <c r="H248" s="106">
        <f>H250+H251+H249</f>
        <v>0</v>
      </c>
      <c r="I248" s="106">
        <f>I250+I251+I249</f>
        <v>0</v>
      </c>
      <c r="J248" s="106">
        <f>J250+J251+J249</f>
        <v>0</v>
      </c>
      <c r="K248" s="106">
        <f t="shared" si="34"/>
        <v>0</v>
      </c>
      <c r="L248" s="106">
        <f>L250+L251+L249</f>
        <v>0</v>
      </c>
      <c r="M248" s="106">
        <f>M250+M251+M249</f>
        <v>0</v>
      </c>
      <c r="N248" s="106">
        <f>N250+N251+N249</f>
        <v>0</v>
      </c>
      <c r="O248" s="106">
        <f>O250+O251+O249</f>
        <v>0</v>
      </c>
      <c r="P248" s="106">
        <f>P250+P251+P249</f>
        <v>0</v>
      </c>
      <c r="Q248" s="106">
        <f t="shared" si="36"/>
        <v>0</v>
      </c>
    </row>
    <row r="249" spans="2:17" ht="48" hidden="1" customHeight="1" x14ac:dyDescent="0.25">
      <c r="B249" s="111" t="s">
        <v>530</v>
      </c>
      <c r="C249" s="115">
        <v>7461</v>
      </c>
      <c r="D249" s="115" t="s">
        <v>254</v>
      </c>
      <c r="E249" s="112" t="s">
        <v>512</v>
      </c>
      <c r="F249" s="106">
        <f t="shared" si="35"/>
        <v>0</v>
      </c>
      <c r="G249" s="110"/>
      <c r="H249" s="106"/>
      <c r="I249" s="106"/>
      <c r="J249" s="106"/>
      <c r="K249" s="106">
        <f t="shared" si="34"/>
        <v>0</v>
      </c>
      <c r="L249" s="106"/>
      <c r="M249" s="114"/>
      <c r="N249" s="106"/>
      <c r="O249" s="106"/>
      <c r="P249" s="106"/>
      <c r="Q249" s="106">
        <f t="shared" si="36"/>
        <v>0</v>
      </c>
    </row>
    <row r="250" spans="2:17" ht="51.75" hidden="1" customHeight="1" x14ac:dyDescent="0.25">
      <c r="B250" s="115">
        <v>1917462</v>
      </c>
      <c r="C250" s="115">
        <v>7462</v>
      </c>
      <c r="D250" s="111" t="s">
        <v>254</v>
      </c>
      <c r="E250" s="112" t="s">
        <v>4</v>
      </c>
      <c r="F250" s="106">
        <f t="shared" si="35"/>
        <v>0</v>
      </c>
      <c r="G250" s="113"/>
      <c r="H250" s="114"/>
      <c r="I250" s="114"/>
      <c r="J250" s="114"/>
      <c r="K250" s="124">
        <f t="shared" si="34"/>
        <v>0</v>
      </c>
      <c r="L250" s="106"/>
      <c r="M250" s="114"/>
      <c r="N250" s="114"/>
      <c r="O250" s="114"/>
      <c r="P250" s="114"/>
      <c r="Q250" s="124">
        <f t="shared" si="36"/>
        <v>0</v>
      </c>
    </row>
    <row r="251" spans="2:17" ht="31.5" hidden="1" customHeight="1" x14ac:dyDescent="0.25">
      <c r="B251" s="115"/>
      <c r="C251" s="143"/>
      <c r="D251" s="174"/>
      <c r="E251" s="121"/>
      <c r="F251" s="106"/>
      <c r="G251" s="113"/>
      <c r="H251" s="114"/>
      <c r="I251" s="114"/>
      <c r="J251" s="114"/>
      <c r="K251" s="106"/>
      <c r="L251" s="106"/>
      <c r="M251" s="114"/>
      <c r="N251" s="114"/>
      <c r="O251" s="114"/>
      <c r="P251" s="114"/>
      <c r="Q251" s="106"/>
    </row>
    <row r="252" spans="2:17" ht="31.5" hidden="1" customHeight="1" x14ac:dyDescent="0.25">
      <c r="B252" s="115"/>
      <c r="C252" s="143"/>
      <c r="D252" s="174"/>
      <c r="E252" s="121"/>
      <c r="F252" s="106"/>
      <c r="G252" s="113"/>
      <c r="H252" s="114"/>
      <c r="I252" s="114"/>
      <c r="J252" s="114"/>
      <c r="K252" s="106"/>
      <c r="L252" s="106"/>
      <c r="M252" s="114"/>
      <c r="N252" s="114"/>
      <c r="O252" s="114"/>
      <c r="P252" s="114"/>
      <c r="Q252" s="106"/>
    </row>
    <row r="253" spans="2:17" ht="31.5" hidden="1" customHeight="1" x14ac:dyDescent="0.25">
      <c r="B253" s="115"/>
      <c r="C253" s="143"/>
      <c r="D253" s="174"/>
      <c r="E253" s="121"/>
      <c r="F253" s="106"/>
      <c r="G253" s="113"/>
      <c r="H253" s="114"/>
      <c r="I253" s="114"/>
      <c r="J253" s="114"/>
      <c r="K253" s="106"/>
      <c r="L253" s="106"/>
      <c r="M253" s="114"/>
      <c r="N253" s="114"/>
      <c r="O253" s="114"/>
      <c r="P253" s="114"/>
      <c r="Q253" s="106"/>
    </row>
    <row r="254" spans="2:17" ht="31.5" hidden="1" customHeight="1" x14ac:dyDescent="0.25">
      <c r="B254" s="115"/>
      <c r="C254" s="143"/>
      <c r="D254" s="174"/>
      <c r="E254" s="121"/>
      <c r="F254" s="106"/>
      <c r="G254" s="113"/>
      <c r="H254" s="114"/>
      <c r="I254" s="114"/>
      <c r="J254" s="114"/>
      <c r="K254" s="106"/>
      <c r="L254" s="106"/>
      <c r="M254" s="114"/>
      <c r="N254" s="114"/>
      <c r="O254" s="114"/>
      <c r="P254" s="114"/>
      <c r="Q254" s="106"/>
    </row>
    <row r="255" spans="2:17" ht="31.5" hidden="1" customHeight="1" x14ac:dyDescent="0.25">
      <c r="B255" s="115"/>
      <c r="C255" s="143"/>
      <c r="D255" s="174"/>
      <c r="E255" s="121"/>
      <c r="F255" s="106"/>
      <c r="G255" s="113"/>
      <c r="H255" s="114"/>
      <c r="I255" s="114"/>
      <c r="J255" s="114"/>
      <c r="K255" s="106"/>
      <c r="L255" s="106"/>
      <c r="M255" s="114"/>
      <c r="N255" s="114"/>
      <c r="O255" s="114"/>
      <c r="P255" s="114"/>
      <c r="Q255" s="106"/>
    </row>
    <row r="256" spans="2:17" ht="31.5" hidden="1" customHeight="1" x14ac:dyDescent="0.25">
      <c r="B256" s="115"/>
      <c r="C256" s="143"/>
      <c r="D256" s="174"/>
      <c r="E256" s="121"/>
      <c r="F256" s="106"/>
      <c r="G256" s="113"/>
      <c r="H256" s="114"/>
      <c r="I256" s="114"/>
      <c r="J256" s="114"/>
      <c r="K256" s="106"/>
      <c r="L256" s="106"/>
      <c r="M256" s="114"/>
      <c r="N256" s="114"/>
      <c r="O256" s="114"/>
      <c r="P256" s="114"/>
      <c r="Q256" s="106"/>
    </row>
    <row r="257" spans="2:17" ht="31.5" hidden="1" customHeight="1" x14ac:dyDescent="0.25">
      <c r="B257" s="115"/>
      <c r="C257" s="143"/>
      <c r="D257" s="174"/>
      <c r="E257" s="121"/>
      <c r="F257" s="106"/>
      <c r="G257" s="113"/>
      <c r="H257" s="114"/>
      <c r="I257" s="114"/>
      <c r="J257" s="114"/>
      <c r="K257" s="106"/>
      <c r="L257" s="106"/>
      <c r="M257" s="114"/>
      <c r="N257" s="114"/>
      <c r="O257" s="114"/>
      <c r="P257" s="114"/>
      <c r="Q257" s="106"/>
    </row>
    <row r="258" spans="2:17" ht="31.5" hidden="1" customHeight="1" x14ac:dyDescent="0.25">
      <c r="B258" s="115"/>
      <c r="C258" s="143"/>
      <c r="D258" s="174"/>
      <c r="E258" s="121"/>
      <c r="F258" s="106"/>
      <c r="G258" s="113"/>
      <c r="H258" s="114"/>
      <c r="I258" s="114"/>
      <c r="J258" s="114"/>
      <c r="K258" s="106"/>
      <c r="L258" s="106"/>
      <c r="M258" s="114"/>
      <c r="N258" s="114"/>
      <c r="O258" s="114"/>
      <c r="P258" s="114"/>
      <c r="Q258" s="106"/>
    </row>
    <row r="259" spans="2:17" ht="37.5" hidden="1" customHeight="1" x14ac:dyDescent="0.25">
      <c r="B259" s="109" t="s">
        <v>586</v>
      </c>
      <c r="C259" s="333" t="s">
        <v>271</v>
      </c>
      <c r="D259" s="348"/>
      <c r="E259" s="334"/>
      <c r="F259" s="106">
        <f t="shared" ref="F259:F269" si="39">G259+J259</f>
        <v>0</v>
      </c>
      <c r="G259" s="110">
        <f t="shared" ref="G259:J260" si="40">G260</f>
        <v>0</v>
      </c>
      <c r="H259" s="106">
        <f t="shared" si="40"/>
        <v>0</v>
      </c>
      <c r="I259" s="106">
        <f t="shared" si="40"/>
        <v>0</v>
      </c>
      <c r="J259" s="106">
        <f t="shared" si="40"/>
        <v>0</v>
      </c>
      <c r="K259" s="106">
        <f t="shared" ref="K259:K269" si="41">M259+P259</f>
        <v>0</v>
      </c>
      <c r="L259" s="106">
        <f t="shared" ref="L259:P260" si="42">L260</f>
        <v>0</v>
      </c>
      <c r="M259" s="106">
        <f t="shared" si="42"/>
        <v>0</v>
      </c>
      <c r="N259" s="106">
        <f t="shared" si="42"/>
        <v>0</v>
      </c>
      <c r="O259" s="106">
        <f t="shared" si="42"/>
        <v>0</v>
      </c>
      <c r="P259" s="106">
        <f t="shared" si="42"/>
        <v>0</v>
      </c>
      <c r="Q259" s="106">
        <f t="shared" ref="Q259:Q269" si="43">F259+K259</f>
        <v>0</v>
      </c>
    </row>
    <row r="260" spans="2:17" ht="32.25" hidden="1" customHeight="1" x14ac:dyDescent="0.25">
      <c r="B260" s="105" t="s">
        <v>587</v>
      </c>
      <c r="C260" s="341" t="s">
        <v>271</v>
      </c>
      <c r="D260" s="342"/>
      <c r="E260" s="343"/>
      <c r="F260" s="106">
        <f t="shared" si="39"/>
        <v>0</v>
      </c>
      <c r="G260" s="107">
        <f t="shared" si="40"/>
        <v>0</v>
      </c>
      <c r="H260" s="108">
        <f t="shared" si="40"/>
        <v>0</v>
      </c>
      <c r="I260" s="108">
        <f t="shared" si="40"/>
        <v>0</v>
      </c>
      <c r="J260" s="108">
        <f t="shared" si="40"/>
        <v>0</v>
      </c>
      <c r="K260" s="106">
        <f t="shared" si="41"/>
        <v>0</v>
      </c>
      <c r="L260" s="108">
        <f t="shared" si="42"/>
        <v>0</v>
      </c>
      <c r="M260" s="108">
        <f t="shared" si="42"/>
        <v>0</v>
      </c>
      <c r="N260" s="108">
        <f t="shared" si="42"/>
        <v>0</v>
      </c>
      <c r="O260" s="108">
        <f t="shared" si="42"/>
        <v>0</v>
      </c>
      <c r="P260" s="108">
        <f t="shared" si="42"/>
        <v>0</v>
      </c>
      <c r="Q260" s="106">
        <f t="shared" si="43"/>
        <v>0</v>
      </c>
    </row>
    <row r="261" spans="2:17" ht="15" hidden="1" customHeight="1" x14ac:dyDescent="0.25">
      <c r="B261" s="109" t="s">
        <v>588</v>
      </c>
      <c r="C261" s="120">
        <v>8400</v>
      </c>
      <c r="D261" s="333" t="s">
        <v>272</v>
      </c>
      <c r="E261" s="334"/>
      <c r="F261" s="106">
        <f t="shared" si="39"/>
        <v>0</v>
      </c>
      <c r="G261" s="110">
        <f>G262+G263</f>
        <v>0</v>
      </c>
      <c r="H261" s="106">
        <f>H262+H263</f>
        <v>0</v>
      </c>
      <c r="I261" s="106">
        <f>I262+I263</f>
        <v>0</v>
      </c>
      <c r="J261" s="106">
        <f>J262+J263</f>
        <v>0</v>
      </c>
      <c r="K261" s="106">
        <f t="shared" si="41"/>
        <v>0</v>
      </c>
      <c r="L261" s="106">
        <f>L262+L263</f>
        <v>0</v>
      </c>
      <c r="M261" s="106">
        <f>M262+M263</f>
        <v>0</v>
      </c>
      <c r="N261" s="106">
        <f>N262+N263</f>
        <v>0</v>
      </c>
      <c r="O261" s="106">
        <f>O262+O263</f>
        <v>0</v>
      </c>
      <c r="P261" s="106">
        <f>P262+P263</f>
        <v>0</v>
      </c>
      <c r="Q261" s="106">
        <f t="shared" si="43"/>
        <v>0</v>
      </c>
    </row>
    <row r="262" spans="2:17" ht="34.5" hidden="1" customHeight="1" x14ac:dyDescent="0.25">
      <c r="B262" s="111" t="s">
        <v>589</v>
      </c>
      <c r="C262" s="111" t="s">
        <v>502</v>
      </c>
      <c r="D262" s="111" t="s">
        <v>572</v>
      </c>
      <c r="E262" s="111" t="s">
        <v>503</v>
      </c>
      <c r="F262" s="106">
        <f t="shared" si="39"/>
        <v>0</v>
      </c>
      <c r="G262" s="113"/>
      <c r="H262" s="114"/>
      <c r="I262" s="114"/>
      <c r="J262" s="114"/>
      <c r="K262" s="106">
        <f t="shared" si="41"/>
        <v>0</v>
      </c>
      <c r="L262" s="106"/>
      <c r="M262" s="114"/>
      <c r="N262" s="114"/>
      <c r="O262" s="114"/>
      <c r="P262" s="114"/>
      <c r="Q262" s="106">
        <f t="shared" si="43"/>
        <v>0</v>
      </c>
    </row>
    <row r="263" spans="2:17" ht="28.5" hidden="1" customHeight="1" x14ac:dyDescent="0.25">
      <c r="B263" s="111" t="s">
        <v>590</v>
      </c>
      <c r="C263" s="111" t="s">
        <v>504</v>
      </c>
      <c r="D263" s="111" t="s">
        <v>501</v>
      </c>
      <c r="E263" s="111" t="s">
        <v>505</v>
      </c>
      <c r="F263" s="106">
        <f t="shared" si="39"/>
        <v>0</v>
      </c>
      <c r="G263" s="113"/>
      <c r="H263" s="106"/>
      <c r="I263" s="106"/>
      <c r="J263" s="106"/>
      <c r="K263" s="106">
        <f t="shared" si="41"/>
        <v>0</v>
      </c>
      <c r="L263" s="106"/>
      <c r="M263" s="106"/>
      <c r="N263" s="106"/>
      <c r="O263" s="106"/>
      <c r="P263" s="106"/>
      <c r="Q263" s="106">
        <f t="shared" si="43"/>
        <v>0</v>
      </c>
    </row>
    <row r="264" spans="2:17" ht="56.25" hidden="1" customHeight="1" x14ac:dyDescent="0.25">
      <c r="B264" s="335" t="s">
        <v>316</v>
      </c>
      <c r="C264" s="336"/>
      <c r="D264" s="336"/>
      <c r="E264" s="337"/>
      <c r="F264" s="106">
        <f t="shared" si="39"/>
        <v>0</v>
      </c>
      <c r="G264" s="134"/>
      <c r="H264" s="125"/>
      <c r="I264" s="125"/>
      <c r="J264" s="125"/>
      <c r="K264" s="106">
        <f t="shared" si="41"/>
        <v>0</v>
      </c>
      <c r="L264" s="106"/>
      <c r="M264" s="125"/>
      <c r="N264" s="125"/>
      <c r="O264" s="125"/>
      <c r="P264" s="125"/>
      <c r="Q264" s="106">
        <f t="shared" si="43"/>
        <v>0</v>
      </c>
    </row>
    <row r="265" spans="2:17" ht="46.5" hidden="1" customHeight="1" x14ac:dyDescent="0.25">
      <c r="B265" s="175"/>
      <c r="C265" s="158"/>
      <c r="D265" s="157"/>
      <c r="E265" s="133" t="s">
        <v>265</v>
      </c>
      <c r="F265" s="106">
        <f t="shared" si="39"/>
        <v>0</v>
      </c>
      <c r="G265" s="146"/>
      <c r="H265" s="125"/>
      <c r="I265" s="125"/>
      <c r="J265" s="125"/>
      <c r="K265" s="106">
        <f t="shared" si="41"/>
        <v>0</v>
      </c>
      <c r="L265" s="106"/>
      <c r="M265" s="125"/>
      <c r="N265" s="125"/>
      <c r="O265" s="125"/>
      <c r="P265" s="125"/>
      <c r="Q265" s="106">
        <f t="shared" si="43"/>
        <v>0</v>
      </c>
    </row>
    <row r="266" spans="2:17" ht="33" hidden="1" customHeight="1" x14ac:dyDescent="0.25">
      <c r="B266" s="175"/>
      <c r="C266" s="158"/>
      <c r="D266" s="157"/>
      <c r="E266" s="133" t="s">
        <v>266</v>
      </c>
      <c r="F266" s="106">
        <f t="shared" si="39"/>
        <v>0</v>
      </c>
      <c r="G266" s="146"/>
      <c r="H266" s="125"/>
      <c r="I266" s="125"/>
      <c r="J266" s="125"/>
      <c r="K266" s="106">
        <f t="shared" si="41"/>
        <v>0</v>
      </c>
      <c r="L266" s="106"/>
      <c r="M266" s="125"/>
      <c r="N266" s="125"/>
      <c r="O266" s="125"/>
      <c r="P266" s="125"/>
      <c r="Q266" s="106">
        <f t="shared" si="43"/>
        <v>0</v>
      </c>
    </row>
    <row r="267" spans="2:17" ht="34.5" hidden="1" customHeight="1" x14ac:dyDescent="0.25">
      <c r="B267" s="175"/>
      <c r="C267" s="158"/>
      <c r="D267" s="157"/>
      <c r="E267" s="133" t="s">
        <v>506</v>
      </c>
      <c r="F267" s="106">
        <f t="shared" si="39"/>
        <v>0</v>
      </c>
      <c r="G267" s="146"/>
      <c r="H267" s="125"/>
      <c r="I267" s="125"/>
      <c r="J267" s="125"/>
      <c r="K267" s="106">
        <f t="shared" si="41"/>
        <v>0</v>
      </c>
      <c r="L267" s="106"/>
      <c r="M267" s="125"/>
      <c r="N267" s="125"/>
      <c r="O267" s="125"/>
      <c r="P267" s="125"/>
      <c r="Q267" s="106">
        <f t="shared" si="43"/>
        <v>0</v>
      </c>
    </row>
    <row r="268" spans="2:17" ht="14.25" hidden="1" customHeight="1" x14ac:dyDescent="0.25">
      <c r="B268" s="109" t="s">
        <v>220</v>
      </c>
      <c r="C268" s="333" t="s">
        <v>165</v>
      </c>
      <c r="D268" s="348"/>
      <c r="E268" s="334"/>
      <c r="F268" s="106">
        <f t="shared" si="39"/>
        <v>0</v>
      </c>
      <c r="G268" s="145">
        <f>G269</f>
        <v>0</v>
      </c>
      <c r="H268" s="145">
        <f>H269</f>
        <v>0</v>
      </c>
      <c r="I268" s="145">
        <f>I269</f>
        <v>0</v>
      </c>
      <c r="J268" s="145">
        <f>J269</f>
        <v>0</v>
      </c>
      <c r="K268" s="106">
        <f t="shared" si="41"/>
        <v>0</v>
      </c>
      <c r="L268" s="145">
        <f>L269</f>
        <v>0</v>
      </c>
      <c r="M268" s="145">
        <f>M269</f>
        <v>0</v>
      </c>
      <c r="N268" s="145">
        <f>N269</f>
        <v>0</v>
      </c>
      <c r="O268" s="145">
        <f>O269</f>
        <v>0</v>
      </c>
      <c r="P268" s="145">
        <f>P269</f>
        <v>0</v>
      </c>
      <c r="Q268" s="106">
        <f t="shared" si="43"/>
        <v>0</v>
      </c>
    </row>
    <row r="269" spans="2:17" ht="15" hidden="1" customHeight="1" x14ac:dyDescent="0.25">
      <c r="B269" s="109" t="s">
        <v>221</v>
      </c>
      <c r="C269" s="341" t="s">
        <v>165</v>
      </c>
      <c r="D269" s="342"/>
      <c r="E269" s="343"/>
      <c r="F269" s="106">
        <f t="shared" si="39"/>
        <v>0</v>
      </c>
      <c r="G269" s="145">
        <f>G270+G272</f>
        <v>0</v>
      </c>
      <c r="H269" s="145">
        <f>H270+H272</f>
        <v>0</v>
      </c>
      <c r="I269" s="145">
        <f>I270+I272</f>
        <v>0</v>
      </c>
      <c r="J269" s="145">
        <f>J270+J272</f>
        <v>0</v>
      </c>
      <c r="K269" s="106">
        <f t="shared" si="41"/>
        <v>0</v>
      </c>
      <c r="L269" s="145">
        <f>L270+L272</f>
        <v>0</v>
      </c>
      <c r="M269" s="145">
        <f>M270+M272</f>
        <v>0</v>
      </c>
      <c r="N269" s="145">
        <f>N270+N272</f>
        <v>0</v>
      </c>
      <c r="O269" s="145">
        <f>O270+O272</f>
        <v>0</v>
      </c>
      <c r="P269" s="145">
        <f>P270+P272</f>
        <v>0</v>
      </c>
      <c r="Q269" s="106">
        <f t="shared" si="43"/>
        <v>0</v>
      </c>
    </row>
    <row r="270" spans="2:17" ht="14.25" hidden="1" customHeight="1" x14ac:dyDescent="0.25">
      <c r="B270" s="120">
        <v>2417100</v>
      </c>
      <c r="C270" s="120">
        <v>7100</v>
      </c>
      <c r="D270" s="333" t="s">
        <v>78</v>
      </c>
      <c r="E270" s="334"/>
      <c r="F270" s="106">
        <f t="shared" ref="F270:Q270" si="44">F271</f>
        <v>0</v>
      </c>
      <c r="G270" s="106">
        <f t="shared" si="44"/>
        <v>0</v>
      </c>
      <c r="H270" s="106">
        <f t="shared" si="44"/>
        <v>0</v>
      </c>
      <c r="I270" s="106">
        <f t="shared" si="44"/>
        <v>0</v>
      </c>
      <c r="J270" s="106">
        <f t="shared" si="44"/>
        <v>0</v>
      </c>
      <c r="K270" s="106">
        <f t="shared" si="44"/>
        <v>0</v>
      </c>
      <c r="L270" s="106">
        <f t="shared" si="44"/>
        <v>0</v>
      </c>
      <c r="M270" s="106">
        <f t="shared" si="44"/>
        <v>0</v>
      </c>
      <c r="N270" s="106">
        <f t="shared" si="44"/>
        <v>0</v>
      </c>
      <c r="O270" s="106">
        <f t="shared" si="44"/>
        <v>0</v>
      </c>
      <c r="P270" s="106">
        <f t="shared" si="44"/>
        <v>0</v>
      </c>
      <c r="Q270" s="106">
        <f t="shared" si="44"/>
        <v>0</v>
      </c>
    </row>
    <row r="271" spans="2:17" ht="30" hidden="1" customHeight="1" x14ac:dyDescent="0.25">
      <c r="B271" s="115">
        <v>2417110</v>
      </c>
      <c r="C271" s="115">
        <v>7110</v>
      </c>
      <c r="D271" s="111" t="s">
        <v>79</v>
      </c>
      <c r="E271" s="112" t="s">
        <v>80</v>
      </c>
      <c r="F271" s="106">
        <f>G271+J271</f>
        <v>0</v>
      </c>
      <c r="G271" s="146"/>
      <c r="H271" s="125"/>
      <c r="I271" s="125"/>
      <c r="J271" s="125"/>
      <c r="K271" s="106">
        <f t="shared" ref="K271:K276" si="45">M271+P271</f>
        <v>0</v>
      </c>
      <c r="L271" s="106"/>
      <c r="M271" s="125"/>
      <c r="N271" s="125"/>
      <c r="O271" s="125"/>
      <c r="P271" s="125"/>
      <c r="Q271" s="106">
        <f t="shared" ref="Q271:Q276" si="46">F271+K271</f>
        <v>0</v>
      </c>
    </row>
    <row r="272" spans="2:17" ht="14.25" hidden="1" customHeight="1" x14ac:dyDescent="0.25">
      <c r="B272" s="120">
        <v>2417100</v>
      </c>
      <c r="C272" s="120">
        <v>7100</v>
      </c>
      <c r="D272" s="333" t="s">
        <v>78</v>
      </c>
      <c r="E272" s="334"/>
      <c r="F272" s="106">
        <f>F273+F274</f>
        <v>0</v>
      </c>
      <c r="G272" s="106">
        <f>G273+G274</f>
        <v>0</v>
      </c>
      <c r="H272" s="106">
        <f>H273+H274</f>
        <v>0</v>
      </c>
      <c r="I272" s="106">
        <f>I273+I274</f>
        <v>0</v>
      </c>
      <c r="J272" s="106">
        <f>J273+J274</f>
        <v>0</v>
      </c>
      <c r="K272" s="106">
        <f t="shared" si="45"/>
        <v>0</v>
      </c>
      <c r="L272" s="106">
        <f>L273+L274</f>
        <v>0</v>
      </c>
      <c r="M272" s="106">
        <f>M273+M274</f>
        <v>0</v>
      </c>
      <c r="N272" s="106">
        <f>N273+N274</f>
        <v>0</v>
      </c>
      <c r="O272" s="106">
        <f>O273+O274</f>
        <v>0</v>
      </c>
      <c r="P272" s="106">
        <f>P273+P274</f>
        <v>0</v>
      </c>
      <c r="Q272" s="106">
        <f t="shared" si="46"/>
        <v>0</v>
      </c>
    </row>
    <row r="273" spans="2:19" ht="30" hidden="1" customHeight="1" x14ac:dyDescent="0.25">
      <c r="B273" s="115">
        <v>2417110</v>
      </c>
      <c r="C273" s="115">
        <v>7110</v>
      </c>
      <c r="D273" s="111" t="s">
        <v>79</v>
      </c>
      <c r="E273" s="112" t="s">
        <v>80</v>
      </c>
      <c r="F273" s="106">
        <f t="shared" ref="F273:F298" si="47">G273+J273</f>
        <v>0</v>
      </c>
      <c r="G273" s="146"/>
      <c r="H273" s="125"/>
      <c r="I273" s="125"/>
      <c r="J273" s="125"/>
      <c r="K273" s="106">
        <f t="shared" si="45"/>
        <v>0</v>
      </c>
      <c r="L273" s="106"/>
      <c r="M273" s="125"/>
      <c r="N273" s="125"/>
      <c r="O273" s="125"/>
      <c r="P273" s="125"/>
      <c r="Q273" s="106">
        <f t="shared" si="46"/>
        <v>0</v>
      </c>
    </row>
    <row r="274" spans="2:19" ht="30" hidden="1" customHeight="1" x14ac:dyDescent="0.25">
      <c r="B274" s="115">
        <v>2417150</v>
      </c>
      <c r="C274" s="115">
        <v>7150</v>
      </c>
      <c r="D274" s="111" t="s">
        <v>81</v>
      </c>
      <c r="E274" s="112" t="s">
        <v>82</v>
      </c>
      <c r="F274" s="106">
        <f t="shared" si="47"/>
        <v>0</v>
      </c>
      <c r="G274" s="146"/>
      <c r="H274" s="125"/>
      <c r="I274" s="125"/>
      <c r="J274" s="125"/>
      <c r="K274" s="106">
        <f t="shared" si="45"/>
        <v>0</v>
      </c>
      <c r="L274" s="106"/>
      <c r="M274" s="125"/>
      <c r="N274" s="125"/>
      <c r="O274" s="125"/>
      <c r="P274" s="125"/>
      <c r="Q274" s="106">
        <f t="shared" si="46"/>
        <v>0</v>
      </c>
    </row>
    <row r="275" spans="2:19" ht="30.75" hidden="1" customHeight="1" x14ac:dyDescent="0.25">
      <c r="B275" s="109" t="s">
        <v>366</v>
      </c>
      <c r="C275" s="333" t="s">
        <v>279</v>
      </c>
      <c r="D275" s="348"/>
      <c r="E275" s="334"/>
      <c r="F275" s="106">
        <f t="shared" si="47"/>
        <v>0</v>
      </c>
      <c r="G275" s="110">
        <f>G276</f>
        <v>0</v>
      </c>
      <c r="H275" s="106">
        <f>H276</f>
        <v>0</v>
      </c>
      <c r="I275" s="106">
        <f>I276</f>
        <v>0</v>
      </c>
      <c r="J275" s="106">
        <f>J276</f>
        <v>0</v>
      </c>
      <c r="K275" s="106">
        <f t="shared" si="45"/>
        <v>0</v>
      </c>
      <c r="L275" s="106">
        <f>L276</f>
        <v>0</v>
      </c>
      <c r="M275" s="106">
        <f>M276</f>
        <v>0</v>
      </c>
      <c r="N275" s="106">
        <f>N276</f>
        <v>0</v>
      </c>
      <c r="O275" s="106">
        <f>O276</f>
        <v>0</v>
      </c>
      <c r="P275" s="106">
        <f>P276</f>
        <v>0</v>
      </c>
      <c r="Q275" s="106">
        <f t="shared" si="46"/>
        <v>0</v>
      </c>
    </row>
    <row r="276" spans="2:19" ht="32.25" hidden="1" customHeight="1" x14ac:dyDescent="0.25">
      <c r="B276" s="109" t="s">
        <v>367</v>
      </c>
      <c r="C276" s="341" t="s">
        <v>279</v>
      </c>
      <c r="D276" s="342"/>
      <c r="E276" s="343"/>
      <c r="F276" s="106">
        <f t="shared" si="47"/>
        <v>0</v>
      </c>
      <c r="G276" s="107">
        <f>G280+G284+G293+G277</f>
        <v>0</v>
      </c>
      <c r="H276" s="108">
        <f>H280+H284+H293+H277</f>
        <v>0</v>
      </c>
      <c r="I276" s="108">
        <f>I280+I284+I293+I277</f>
        <v>0</v>
      </c>
      <c r="J276" s="108">
        <f>J280+J284+J293+J277</f>
        <v>0</v>
      </c>
      <c r="K276" s="108">
        <f t="shared" si="45"/>
        <v>0</v>
      </c>
      <c r="L276" s="108">
        <f>L280+L284+L293+L277</f>
        <v>0</v>
      </c>
      <c r="M276" s="108">
        <f>M280+M284+M293+M277</f>
        <v>0</v>
      </c>
      <c r="N276" s="108">
        <f>N280+N284+N293+N277</f>
        <v>0</v>
      </c>
      <c r="O276" s="108">
        <f>O280+O284+O293+O277</f>
        <v>0</v>
      </c>
      <c r="P276" s="108">
        <f>P280+P284+P293+P277</f>
        <v>0</v>
      </c>
      <c r="Q276" s="106">
        <f t="shared" si="46"/>
        <v>0</v>
      </c>
      <c r="S276" s="19"/>
    </row>
    <row r="277" spans="2:19" ht="32.25" hidden="1" customHeight="1" x14ac:dyDescent="0.25">
      <c r="B277" s="120">
        <v>2517100</v>
      </c>
      <c r="C277" s="120">
        <v>7100</v>
      </c>
      <c r="D277" s="333" t="s">
        <v>78</v>
      </c>
      <c r="E277" s="334"/>
      <c r="F277" s="106">
        <f t="shared" si="47"/>
        <v>0</v>
      </c>
      <c r="G277" s="110">
        <f>G278+G279</f>
        <v>0</v>
      </c>
      <c r="H277" s="106">
        <f t="shared" ref="H277:P277" si="48">H278+H280</f>
        <v>0</v>
      </c>
      <c r="I277" s="106">
        <f t="shared" si="48"/>
        <v>0</v>
      </c>
      <c r="J277" s="106">
        <f t="shared" si="48"/>
        <v>0</v>
      </c>
      <c r="K277" s="106">
        <f t="shared" si="48"/>
        <v>0</v>
      </c>
      <c r="L277" s="106">
        <f t="shared" si="48"/>
        <v>0</v>
      </c>
      <c r="M277" s="106">
        <f t="shared" si="48"/>
        <v>0</v>
      </c>
      <c r="N277" s="106">
        <f t="shared" si="48"/>
        <v>0</v>
      </c>
      <c r="O277" s="106">
        <f t="shared" si="48"/>
        <v>0</v>
      </c>
      <c r="P277" s="106">
        <f t="shared" si="48"/>
        <v>0</v>
      </c>
      <c r="Q277" s="106">
        <f>K277+F277</f>
        <v>0</v>
      </c>
    </row>
    <row r="278" spans="2:19" ht="32.25" hidden="1" customHeight="1" x14ac:dyDescent="0.25">
      <c r="B278" s="115">
        <v>2517110</v>
      </c>
      <c r="C278" s="115">
        <v>7110</v>
      </c>
      <c r="D278" s="111" t="s">
        <v>79</v>
      </c>
      <c r="E278" s="112" t="s">
        <v>80</v>
      </c>
      <c r="F278" s="106">
        <f t="shared" si="47"/>
        <v>0</v>
      </c>
      <c r="G278" s="113"/>
      <c r="H278" s="114"/>
      <c r="I278" s="114"/>
      <c r="J278" s="114"/>
      <c r="K278" s="106">
        <f t="shared" ref="K278:K291" si="49">M278+P278</f>
        <v>0</v>
      </c>
      <c r="L278" s="106"/>
      <c r="M278" s="114"/>
      <c r="N278" s="114"/>
      <c r="O278" s="114"/>
      <c r="P278" s="106"/>
      <c r="Q278" s="106">
        <f t="shared" ref="Q278:Q309" si="50">F278+K278</f>
        <v>0</v>
      </c>
    </row>
    <row r="279" spans="2:19" ht="32.25" hidden="1" customHeight="1" x14ac:dyDescent="0.25">
      <c r="B279" s="115">
        <v>2517150</v>
      </c>
      <c r="C279" s="115">
        <v>7150</v>
      </c>
      <c r="D279" s="111" t="s">
        <v>81</v>
      </c>
      <c r="E279" s="112" t="s">
        <v>82</v>
      </c>
      <c r="F279" s="106">
        <f t="shared" si="47"/>
        <v>0</v>
      </c>
      <c r="G279" s="113"/>
      <c r="H279" s="114"/>
      <c r="I279" s="114"/>
      <c r="J279" s="114"/>
      <c r="K279" s="106">
        <f t="shared" si="49"/>
        <v>0</v>
      </c>
      <c r="L279" s="106"/>
      <c r="M279" s="114"/>
      <c r="N279" s="114"/>
      <c r="O279" s="114"/>
      <c r="P279" s="106"/>
      <c r="Q279" s="106">
        <f t="shared" si="50"/>
        <v>0</v>
      </c>
    </row>
    <row r="280" spans="2:19" ht="32.25" hidden="1" customHeight="1" x14ac:dyDescent="0.25">
      <c r="B280" s="120">
        <v>2517300</v>
      </c>
      <c r="C280" s="176" t="s">
        <v>209</v>
      </c>
      <c r="D280" s="333" t="s">
        <v>364</v>
      </c>
      <c r="E280" s="334"/>
      <c r="F280" s="106">
        <f t="shared" si="47"/>
        <v>0</v>
      </c>
      <c r="G280" s="110">
        <f>G281</f>
        <v>0</v>
      </c>
      <c r="H280" s="106">
        <f>H281</f>
        <v>0</v>
      </c>
      <c r="I280" s="106">
        <f>I281</f>
        <v>0</v>
      </c>
      <c r="J280" s="106">
        <f>J281</f>
        <v>0</v>
      </c>
      <c r="K280" s="106">
        <f t="shared" si="49"/>
        <v>0</v>
      </c>
      <c r="L280" s="106">
        <f>L281</f>
        <v>0</v>
      </c>
      <c r="M280" s="106">
        <f>M281</f>
        <v>0</v>
      </c>
      <c r="N280" s="106">
        <f>N281</f>
        <v>0</v>
      </c>
      <c r="O280" s="106">
        <f>O281</f>
        <v>0</v>
      </c>
      <c r="P280" s="106">
        <f>P281</f>
        <v>0</v>
      </c>
      <c r="Q280" s="106">
        <f t="shared" si="50"/>
        <v>0</v>
      </c>
    </row>
    <row r="281" spans="2:19" ht="32.25" hidden="1" customHeight="1" x14ac:dyDescent="0.25">
      <c r="B281" s="115">
        <v>2517370</v>
      </c>
      <c r="C281" s="177" t="s">
        <v>154</v>
      </c>
      <c r="D281" s="111" t="s">
        <v>338</v>
      </c>
      <c r="E281" s="130" t="s">
        <v>344</v>
      </c>
      <c r="F281" s="106">
        <f t="shared" si="47"/>
        <v>0</v>
      </c>
      <c r="G281" s="113">
        <f>G282+G283</f>
        <v>0</v>
      </c>
      <c r="H281" s="114">
        <f>H282+H283</f>
        <v>0</v>
      </c>
      <c r="I281" s="114">
        <f>I282+I283</f>
        <v>0</v>
      </c>
      <c r="J281" s="114">
        <f>J282+J283</f>
        <v>0</v>
      </c>
      <c r="K281" s="106">
        <f t="shared" si="49"/>
        <v>0</v>
      </c>
      <c r="L281" s="114">
        <f>L282+L283</f>
        <v>0</v>
      </c>
      <c r="M281" s="114">
        <f>M282+M283</f>
        <v>0</v>
      </c>
      <c r="N281" s="114">
        <f>N282+N283</f>
        <v>0</v>
      </c>
      <c r="O281" s="114">
        <f>O282+O283</f>
        <v>0</v>
      </c>
      <c r="P281" s="114">
        <f>P282+P283</f>
        <v>0</v>
      </c>
      <c r="Q281" s="106">
        <f t="shared" si="50"/>
        <v>0</v>
      </c>
    </row>
    <row r="282" spans="2:19" ht="32.25" hidden="1" customHeight="1" x14ac:dyDescent="0.25">
      <c r="B282" s="158"/>
      <c r="C282" s="158"/>
      <c r="D282" s="157" t="s">
        <v>338</v>
      </c>
      <c r="E282" s="133" t="s">
        <v>83</v>
      </c>
      <c r="F282" s="106">
        <f t="shared" si="47"/>
        <v>0</v>
      </c>
      <c r="G282" s="134"/>
      <c r="H282" s="135"/>
      <c r="I282" s="135"/>
      <c r="J282" s="135"/>
      <c r="K282" s="106">
        <f t="shared" si="49"/>
        <v>0</v>
      </c>
      <c r="L282" s="114"/>
      <c r="M282" s="135"/>
      <c r="N282" s="135"/>
      <c r="O282" s="135"/>
      <c r="P282" s="135"/>
      <c r="Q282" s="106">
        <f t="shared" si="50"/>
        <v>0</v>
      </c>
    </row>
    <row r="283" spans="2:19" ht="29.25" hidden="1" customHeight="1" x14ac:dyDescent="0.25">
      <c r="B283" s="158"/>
      <c r="C283" s="158"/>
      <c r="D283" s="157" t="s">
        <v>338</v>
      </c>
      <c r="E283" s="133" t="s">
        <v>141</v>
      </c>
      <c r="F283" s="106">
        <f t="shared" si="47"/>
        <v>0</v>
      </c>
      <c r="G283" s="134"/>
      <c r="H283" s="135"/>
      <c r="I283" s="135"/>
      <c r="J283" s="135"/>
      <c r="K283" s="106">
        <f t="shared" si="49"/>
        <v>0</v>
      </c>
      <c r="L283" s="106"/>
      <c r="M283" s="135"/>
      <c r="N283" s="135"/>
      <c r="O283" s="135"/>
      <c r="P283" s="135"/>
      <c r="Q283" s="106">
        <f t="shared" si="50"/>
        <v>0</v>
      </c>
    </row>
    <row r="284" spans="2:19" ht="29.25" hidden="1" customHeight="1" x14ac:dyDescent="0.25">
      <c r="B284" s="120">
        <v>2517600</v>
      </c>
      <c r="C284" s="176">
        <v>7600</v>
      </c>
      <c r="D284" s="333" t="s">
        <v>401</v>
      </c>
      <c r="E284" s="334"/>
      <c r="F284" s="106">
        <f t="shared" si="47"/>
        <v>0</v>
      </c>
      <c r="G284" s="178">
        <f>G285+G286+G290</f>
        <v>0</v>
      </c>
      <c r="H284" s="166">
        <f>H285+H286</f>
        <v>0</v>
      </c>
      <c r="I284" s="166">
        <f>I285+I286</f>
        <v>0</v>
      </c>
      <c r="J284" s="166">
        <f>J285+J286</f>
        <v>0</v>
      </c>
      <c r="K284" s="106">
        <f t="shared" si="49"/>
        <v>0</v>
      </c>
      <c r="L284" s="166">
        <f>L285+L286</f>
        <v>0</v>
      </c>
      <c r="M284" s="166">
        <f>M285+M286</f>
        <v>0</v>
      </c>
      <c r="N284" s="166">
        <f>N285+N286</f>
        <v>0</v>
      </c>
      <c r="O284" s="166">
        <f>O285+O286</f>
        <v>0</v>
      </c>
      <c r="P284" s="166">
        <f>P285+P286</f>
        <v>0</v>
      </c>
      <c r="Q284" s="106">
        <f t="shared" si="50"/>
        <v>0</v>
      </c>
    </row>
    <row r="285" spans="2:19" ht="30" hidden="1" customHeight="1" x14ac:dyDescent="0.25">
      <c r="B285" s="115">
        <v>2517610</v>
      </c>
      <c r="C285" s="177">
        <v>7610</v>
      </c>
      <c r="D285" s="111" t="s">
        <v>573</v>
      </c>
      <c r="E285" s="112" t="s">
        <v>262</v>
      </c>
      <c r="F285" s="106">
        <f t="shared" si="47"/>
        <v>0</v>
      </c>
      <c r="G285" s="113"/>
      <c r="H285" s="114"/>
      <c r="I285" s="114"/>
      <c r="J285" s="114"/>
      <c r="K285" s="106">
        <f t="shared" si="49"/>
        <v>0</v>
      </c>
      <c r="L285" s="106"/>
      <c r="M285" s="114"/>
      <c r="N285" s="114"/>
      <c r="O285" s="114"/>
      <c r="P285" s="114"/>
      <c r="Q285" s="106">
        <f t="shared" si="50"/>
        <v>0</v>
      </c>
    </row>
    <row r="286" spans="2:19" ht="33" hidden="1" customHeight="1" x14ac:dyDescent="0.25">
      <c r="B286" s="115">
        <v>2517620</v>
      </c>
      <c r="C286" s="177" t="s">
        <v>582</v>
      </c>
      <c r="D286" s="111"/>
      <c r="E286" s="112" t="s">
        <v>584</v>
      </c>
      <c r="F286" s="106">
        <f t="shared" si="47"/>
        <v>0</v>
      </c>
      <c r="G286" s="113">
        <f>G287</f>
        <v>0</v>
      </c>
      <c r="H286" s="114">
        <f>H287</f>
        <v>0</v>
      </c>
      <c r="I286" s="114">
        <f>I287</f>
        <v>0</v>
      </c>
      <c r="J286" s="114">
        <f>J287</f>
        <v>0</v>
      </c>
      <c r="K286" s="106">
        <f t="shared" si="49"/>
        <v>0</v>
      </c>
      <c r="L286" s="114">
        <f>L287</f>
        <v>0</v>
      </c>
      <c r="M286" s="114">
        <f>M287</f>
        <v>0</v>
      </c>
      <c r="N286" s="114">
        <f>N287</f>
        <v>0</v>
      </c>
      <c r="O286" s="114">
        <f>O287</f>
        <v>0</v>
      </c>
      <c r="P286" s="114">
        <f>P287</f>
        <v>0</v>
      </c>
      <c r="Q286" s="106">
        <f t="shared" si="50"/>
        <v>0</v>
      </c>
    </row>
    <row r="287" spans="2:19" ht="30.75" hidden="1" customHeight="1" x14ac:dyDescent="0.25">
      <c r="B287" s="118">
        <v>2517622</v>
      </c>
      <c r="C287" s="179" t="s">
        <v>583</v>
      </c>
      <c r="D287" s="117" t="s">
        <v>416</v>
      </c>
      <c r="E287" s="119" t="s">
        <v>585</v>
      </c>
      <c r="F287" s="108">
        <f t="shared" si="47"/>
        <v>0</v>
      </c>
      <c r="G287" s="153"/>
      <c r="H287" s="122"/>
      <c r="I287" s="122"/>
      <c r="J287" s="122"/>
      <c r="K287" s="108">
        <f t="shared" si="49"/>
        <v>0</v>
      </c>
      <c r="L287" s="108"/>
      <c r="M287" s="122"/>
      <c r="N287" s="122"/>
      <c r="O287" s="122"/>
      <c r="P287" s="122"/>
      <c r="Q287" s="108">
        <f t="shared" si="50"/>
        <v>0</v>
      </c>
    </row>
    <row r="288" spans="2:19" ht="30" hidden="1" customHeight="1" x14ac:dyDescent="0.25">
      <c r="B288" s="115">
        <v>2517611</v>
      </c>
      <c r="C288" s="177" t="s">
        <v>219</v>
      </c>
      <c r="D288" s="111" t="s">
        <v>416</v>
      </c>
      <c r="E288" s="131" t="s">
        <v>222</v>
      </c>
      <c r="F288" s="106">
        <f t="shared" si="47"/>
        <v>0</v>
      </c>
      <c r="G288" s="113"/>
      <c r="H288" s="114"/>
      <c r="I288" s="114"/>
      <c r="J288" s="114"/>
      <c r="K288" s="106">
        <f t="shared" si="49"/>
        <v>0</v>
      </c>
      <c r="L288" s="106"/>
      <c r="M288" s="114"/>
      <c r="N288" s="114"/>
      <c r="O288" s="114"/>
      <c r="P288" s="114"/>
      <c r="Q288" s="106">
        <f t="shared" si="50"/>
        <v>0</v>
      </c>
    </row>
    <row r="289" spans="2:17" ht="14.25" hidden="1" customHeight="1" x14ac:dyDescent="0.25">
      <c r="B289" s="115">
        <v>2517680</v>
      </c>
      <c r="C289" s="177" t="s">
        <v>565</v>
      </c>
      <c r="D289" s="111" t="s">
        <v>338</v>
      </c>
      <c r="E289" s="131" t="s">
        <v>564</v>
      </c>
      <c r="F289" s="106">
        <f t="shared" si="47"/>
        <v>0</v>
      </c>
      <c r="G289" s="113"/>
      <c r="H289" s="114"/>
      <c r="I289" s="114"/>
      <c r="J289" s="114"/>
      <c r="K289" s="106">
        <f t="shared" si="49"/>
        <v>0</v>
      </c>
      <c r="L289" s="106"/>
      <c r="M289" s="114"/>
      <c r="N289" s="114"/>
      <c r="O289" s="114"/>
      <c r="P289" s="114"/>
      <c r="Q289" s="106">
        <f t="shared" si="50"/>
        <v>0</v>
      </c>
    </row>
    <row r="290" spans="2:17" ht="15" hidden="1" customHeight="1" x14ac:dyDescent="0.25">
      <c r="B290" s="115">
        <v>2517690</v>
      </c>
      <c r="C290" s="111" t="s">
        <v>334</v>
      </c>
      <c r="D290" s="111" t="s">
        <v>591</v>
      </c>
      <c r="E290" s="112" t="s">
        <v>337</v>
      </c>
      <c r="F290" s="106">
        <f t="shared" si="47"/>
        <v>0</v>
      </c>
      <c r="G290" s="113">
        <f>G291</f>
        <v>0</v>
      </c>
      <c r="H290" s="114">
        <f>H291</f>
        <v>0</v>
      </c>
      <c r="I290" s="114">
        <f>I291</f>
        <v>0</v>
      </c>
      <c r="J290" s="114">
        <f>J291</f>
        <v>0</v>
      </c>
      <c r="K290" s="106">
        <f t="shared" si="49"/>
        <v>0</v>
      </c>
      <c r="L290" s="114">
        <f>L291</f>
        <v>0</v>
      </c>
      <c r="M290" s="114">
        <f>M291</f>
        <v>0</v>
      </c>
      <c r="N290" s="114">
        <f>N291</f>
        <v>0</v>
      </c>
      <c r="O290" s="114">
        <f>O291</f>
        <v>0</v>
      </c>
      <c r="P290" s="114">
        <f>P291</f>
        <v>0</v>
      </c>
      <c r="Q290" s="106">
        <f t="shared" si="50"/>
        <v>0</v>
      </c>
    </row>
    <row r="291" spans="2:17" ht="32.25" hidden="1" customHeight="1" x14ac:dyDescent="0.25">
      <c r="B291" s="118">
        <v>2517693</v>
      </c>
      <c r="C291" s="117" t="s">
        <v>335</v>
      </c>
      <c r="D291" s="117" t="s">
        <v>338</v>
      </c>
      <c r="E291" s="123" t="s">
        <v>559</v>
      </c>
      <c r="F291" s="106">
        <f t="shared" si="47"/>
        <v>0</v>
      </c>
      <c r="G291" s="113"/>
      <c r="H291" s="114"/>
      <c r="I291" s="114"/>
      <c r="J291" s="114"/>
      <c r="K291" s="106">
        <f t="shared" si="49"/>
        <v>0</v>
      </c>
      <c r="L291" s="106"/>
      <c r="M291" s="114"/>
      <c r="N291" s="114"/>
      <c r="O291" s="114"/>
      <c r="P291" s="114"/>
      <c r="Q291" s="106">
        <f t="shared" si="50"/>
        <v>0</v>
      </c>
    </row>
    <row r="292" spans="2:17" ht="32.25" hidden="1" customHeight="1" x14ac:dyDescent="0.25">
      <c r="B292" s="118"/>
      <c r="C292" s="117" t="s">
        <v>335</v>
      </c>
      <c r="D292" s="117" t="s">
        <v>338</v>
      </c>
      <c r="E292" s="133" t="s">
        <v>400</v>
      </c>
      <c r="F292" s="125">
        <f t="shared" si="47"/>
        <v>0</v>
      </c>
      <c r="G292" s="134"/>
      <c r="H292" s="135"/>
      <c r="I292" s="135"/>
      <c r="J292" s="135"/>
      <c r="K292" s="125"/>
      <c r="L292" s="125"/>
      <c r="M292" s="135"/>
      <c r="N292" s="135"/>
      <c r="O292" s="135"/>
      <c r="P292" s="135"/>
      <c r="Q292" s="125">
        <f t="shared" si="50"/>
        <v>0</v>
      </c>
    </row>
    <row r="293" spans="2:17" ht="14.25" hidden="1" customHeight="1" x14ac:dyDescent="0.25">
      <c r="B293" s="120">
        <v>2518300</v>
      </c>
      <c r="C293" s="120">
        <v>8300</v>
      </c>
      <c r="D293" s="333" t="s">
        <v>210</v>
      </c>
      <c r="E293" s="334"/>
      <c r="F293" s="106">
        <f t="shared" si="47"/>
        <v>0</v>
      </c>
      <c r="G293" s="178">
        <f>G294</f>
        <v>0</v>
      </c>
      <c r="H293" s="166">
        <f>H294</f>
        <v>0</v>
      </c>
      <c r="I293" s="166">
        <f>I294</f>
        <v>0</v>
      </c>
      <c r="J293" s="166">
        <f>J294</f>
        <v>0</v>
      </c>
      <c r="K293" s="106">
        <f t="shared" ref="K293:K303" si="51">M293+P293</f>
        <v>0</v>
      </c>
      <c r="L293" s="166">
        <f>L294</f>
        <v>0</v>
      </c>
      <c r="M293" s="166">
        <f>M294</f>
        <v>0</v>
      </c>
      <c r="N293" s="166">
        <f>N294</f>
        <v>0</v>
      </c>
      <c r="O293" s="166">
        <f>O294</f>
        <v>0</v>
      </c>
      <c r="P293" s="166">
        <f>P294</f>
        <v>0</v>
      </c>
      <c r="Q293" s="106">
        <f t="shared" si="50"/>
        <v>0</v>
      </c>
    </row>
    <row r="294" spans="2:17" ht="30" hidden="1" customHeight="1" x14ac:dyDescent="0.25">
      <c r="B294" s="115">
        <v>2518330</v>
      </c>
      <c r="C294" s="115">
        <v>8330</v>
      </c>
      <c r="D294" s="111" t="s">
        <v>345</v>
      </c>
      <c r="E294" s="131" t="s">
        <v>346</v>
      </c>
      <c r="F294" s="106">
        <f t="shared" si="47"/>
        <v>0</v>
      </c>
      <c r="G294" s="110">
        <f>20350000-20350000</f>
        <v>0</v>
      </c>
      <c r="H294" s="106"/>
      <c r="I294" s="106"/>
      <c r="J294" s="106"/>
      <c r="K294" s="106">
        <f t="shared" si="51"/>
        <v>0</v>
      </c>
      <c r="L294" s="106"/>
      <c r="M294" s="114"/>
      <c r="N294" s="106"/>
      <c r="O294" s="106"/>
      <c r="P294" s="106"/>
      <c r="Q294" s="106">
        <f t="shared" si="50"/>
        <v>0</v>
      </c>
    </row>
    <row r="295" spans="2:17" ht="15" hidden="1" customHeight="1" x14ac:dyDescent="0.25">
      <c r="B295" s="120">
        <v>2510100</v>
      </c>
      <c r="C295" s="109" t="s">
        <v>274</v>
      </c>
      <c r="D295" s="333" t="s">
        <v>275</v>
      </c>
      <c r="E295" s="334"/>
      <c r="F295" s="106">
        <f t="shared" si="47"/>
        <v>0</v>
      </c>
      <c r="G295" s="110">
        <f>G296</f>
        <v>0</v>
      </c>
      <c r="H295" s="106">
        <f>H296</f>
        <v>0</v>
      </c>
      <c r="I295" s="106">
        <f>I296</f>
        <v>0</v>
      </c>
      <c r="J295" s="106">
        <f>J296</f>
        <v>0</v>
      </c>
      <c r="K295" s="106">
        <f t="shared" si="51"/>
        <v>0</v>
      </c>
      <c r="L295" s="106"/>
      <c r="M295" s="106">
        <f>M296</f>
        <v>0</v>
      </c>
      <c r="N295" s="106">
        <f>N296</f>
        <v>0</v>
      </c>
      <c r="O295" s="106">
        <f>O296</f>
        <v>0</v>
      </c>
      <c r="P295" s="106">
        <f>P296</f>
        <v>0</v>
      </c>
      <c r="Q295" s="106">
        <f t="shared" si="50"/>
        <v>0</v>
      </c>
    </row>
    <row r="296" spans="2:17" ht="15" hidden="1" customHeight="1" x14ac:dyDescent="0.25">
      <c r="B296" s="115">
        <v>2510180</v>
      </c>
      <c r="C296" s="111" t="s">
        <v>296</v>
      </c>
      <c r="D296" s="111" t="s">
        <v>341</v>
      </c>
      <c r="E296" s="142" t="s">
        <v>343</v>
      </c>
      <c r="F296" s="106">
        <f t="shared" si="47"/>
        <v>0</v>
      </c>
      <c r="G296" s="113"/>
      <c r="H296" s="106"/>
      <c r="I296" s="106"/>
      <c r="J296" s="106"/>
      <c r="K296" s="106">
        <f t="shared" si="51"/>
        <v>0</v>
      </c>
      <c r="L296" s="106"/>
      <c r="M296" s="114"/>
      <c r="N296" s="106"/>
      <c r="O296" s="106"/>
      <c r="P296" s="106"/>
      <c r="Q296" s="106">
        <f t="shared" si="50"/>
        <v>0</v>
      </c>
    </row>
    <row r="297" spans="2:17" ht="27" hidden="1" customHeight="1" x14ac:dyDescent="0.25">
      <c r="B297" s="175"/>
      <c r="C297" s="158"/>
      <c r="D297" s="157"/>
      <c r="E297" s="133" t="s">
        <v>263</v>
      </c>
      <c r="F297" s="106">
        <f t="shared" si="47"/>
        <v>0</v>
      </c>
      <c r="G297" s="134"/>
      <c r="H297" s="125"/>
      <c r="I297" s="125"/>
      <c r="J297" s="125"/>
      <c r="K297" s="106">
        <f t="shared" si="51"/>
        <v>0</v>
      </c>
      <c r="L297" s="106"/>
      <c r="M297" s="135"/>
      <c r="N297" s="125"/>
      <c r="O297" s="125"/>
      <c r="P297" s="125"/>
      <c r="Q297" s="106">
        <f t="shared" si="50"/>
        <v>0</v>
      </c>
    </row>
    <row r="298" spans="2:17" ht="31.5" hidden="1" customHeight="1" x14ac:dyDescent="0.25">
      <c r="B298" s="175"/>
      <c r="C298" s="158"/>
      <c r="D298" s="157"/>
      <c r="E298" s="133" t="s">
        <v>400</v>
      </c>
      <c r="F298" s="106">
        <f t="shared" si="47"/>
        <v>0</v>
      </c>
      <c r="G298" s="134"/>
      <c r="H298" s="125"/>
      <c r="I298" s="125"/>
      <c r="J298" s="125"/>
      <c r="K298" s="106">
        <f t="shared" si="51"/>
        <v>0</v>
      </c>
      <c r="L298" s="106"/>
      <c r="M298" s="125"/>
      <c r="N298" s="125"/>
      <c r="O298" s="125"/>
      <c r="P298" s="125"/>
      <c r="Q298" s="106">
        <f t="shared" si="50"/>
        <v>0</v>
      </c>
    </row>
    <row r="299" spans="2:17" ht="62.25" hidden="1" customHeight="1" x14ac:dyDescent="0.25">
      <c r="B299" s="115">
        <v>2517700</v>
      </c>
      <c r="C299" s="177" t="s">
        <v>38</v>
      </c>
      <c r="D299" s="111" t="s">
        <v>341</v>
      </c>
      <c r="E299" s="130" t="s">
        <v>39</v>
      </c>
      <c r="F299" s="106"/>
      <c r="G299" s="134"/>
      <c r="H299" s="125"/>
      <c r="I299" s="125"/>
      <c r="J299" s="125"/>
      <c r="K299" s="106">
        <f t="shared" si="51"/>
        <v>0</v>
      </c>
      <c r="L299" s="106"/>
      <c r="M299" s="114"/>
      <c r="N299" s="125"/>
      <c r="O299" s="125"/>
      <c r="P299" s="114"/>
      <c r="Q299" s="106">
        <f t="shared" si="50"/>
        <v>0</v>
      </c>
    </row>
    <row r="300" spans="2:17" ht="35.25" hidden="1" customHeight="1" x14ac:dyDescent="0.25">
      <c r="B300" s="120">
        <v>2900000</v>
      </c>
      <c r="C300" s="328" t="s">
        <v>143</v>
      </c>
      <c r="D300" s="329"/>
      <c r="E300" s="330"/>
      <c r="F300" s="106">
        <f t="shared" ref="F300:F305" si="52">G300+J300</f>
        <v>0</v>
      </c>
      <c r="G300" s="110">
        <f>G301</f>
        <v>0</v>
      </c>
      <c r="H300" s="106">
        <f>H301</f>
        <v>0</v>
      </c>
      <c r="I300" s="106">
        <f>I301</f>
        <v>0</v>
      </c>
      <c r="J300" s="106">
        <f>J301</f>
        <v>0</v>
      </c>
      <c r="K300" s="106">
        <f t="shared" si="51"/>
        <v>0</v>
      </c>
      <c r="L300" s="106">
        <f t="shared" ref="L300:P302" si="53">L301</f>
        <v>0</v>
      </c>
      <c r="M300" s="106">
        <f t="shared" si="53"/>
        <v>0</v>
      </c>
      <c r="N300" s="106">
        <f t="shared" si="53"/>
        <v>0</v>
      </c>
      <c r="O300" s="106">
        <f t="shared" si="53"/>
        <v>0</v>
      </c>
      <c r="P300" s="106">
        <f t="shared" si="53"/>
        <v>0</v>
      </c>
      <c r="Q300" s="106">
        <f t="shared" si="50"/>
        <v>0</v>
      </c>
    </row>
    <row r="301" spans="2:17" ht="38.25" hidden="1" customHeight="1" x14ac:dyDescent="0.25">
      <c r="B301" s="165">
        <v>2910000</v>
      </c>
      <c r="C301" s="341" t="s">
        <v>143</v>
      </c>
      <c r="D301" s="342"/>
      <c r="E301" s="343"/>
      <c r="F301" s="106">
        <f t="shared" si="52"/>
        <v>0</v>
      </c>
      <c r="G301" s="107">
        <f>G302+G305</f>
        <v>0</v>
      </c>
      <c r="H301" s="108">
        <f t="shared" ref="H301:J302" si="54">H302</f>
        <v>0</v>
      </c>
      <c r="I301" s="108">
        <f t="shared" si="54"/>
        <v>0</v>
      </c>
      <c r="J301" s="108">
        <f t="shared" si="54"/>
        <v>0</v>
      </c>
      <c r="K301" s="106">
        <f t="shared" si="51"/>
        <v>0</v>
      </c>
      <c r="L301" s="108">
        <f t="shared" si="53"/>
        <v>0</v>
      </c>
      <c r="M301" s="108">
        <f t="shared" si="53"/>
        <v>0</v>
      </c>
      <c r="N301" s="108">
        <f t="shared" si="53"/>
        <v>0</v>
      </c>
      <c r="O301" s="108">
        <f t="shared" si="53"/>
        <v>0</v>
      </c>
      <c r="P301" s="108">
        <f t="shared" si="53"/>
        <v>0</v>
      </c>
      <c r="Q301" s="106">
        <f t="shared" si="50"/>
        <v>0</v>
      </c>
    </row>
    <row r="302" spans="2:17" ht="38.25" hidden="1" customHeight="1" x14ac:dyDescent="0.25">
      <c r="B302" s="120">
        <v>2918100</v>
      </c>
      <c r="C302" s="120">
        <v>8100</v>
      </c>
      <c r="D302" s="344" t="s">
        <v>179</v>
      </c>
      <c r="E302" s="345"/>
      <c r="F302" s="106">
        <f t="shared" si="52"/>
        <v>0</v>
      </c>
      <c r="G302" s="110">
        <f>G303</f>
        <v>0</v>
      </c>
      <c r="H302" s="106">
        <f t="shared" si="54"/>
        <v>0</v>
      </c>
      <c r="I302" s="106">
        <f t="shared" si="54"/>
        <v>0</v>
      </c>
      <c r="J302" s="106">
        <f t="shared" si="54"/>
        <v>0</v>
      </c>
      <c r="K302" s="106">
        <f t="shared" si="51"/>
        <v>0</v>
      </c>
      <c r="L302" s="106">
        <f t="shared" si="53"/>
        <v>0</v>
      </c>
      <c r="M302" s="106">
        <f t="shared" si="53"/>
        <v>0</v>
      </c>
      <c r="N302" s="106">
        <f t="shared" si="53"/>
        <v>0</v>
      </c>
      <c r="O302" s="106">
        <f t="shared" si="53"/>
        <v>0</v>
      </c>
      <c r="P302" s="106">
        <f t="shared" si="53"/>
        <v>0</v>
      </c>
      <c r="Q302" s="106">
        <f t="shared" si="50"/>
        <v>0</v>
      </c>
    </row>
    <row r="303" spans="2:17" ht="52.5" hidden="1" customHeight="1" x14ac:dyDescent="0.25">
      <c r="B303" s="115">
        <v>2918110</v>
      </c>
      <c r="C303" s="115">
        <v>8110</v>
      </c>
      <c r="D303" s="111" t="s">
        <v>178</v>
      </c>
      <c r="E303" s="180" t="s">
        <v>155</v>
      </c>
      <c r="F303" s="106">
        <f t="shared" si="52"/>
        <v>0</v>
      </c>
      <c r="G303" s="113"/>
      <c r="H303" s="114"/>
      <c r="I303" s="114"/>
      <c r="J303" s="114"/>
      <c r="K303" s="106">
        <f t="shared" si="51"/>
        <v>0</v>
      </c>
      <c r="L303" s="106"/>
      <c r="M303" s="114"/>
      <c r="N303" s="114"/>
      <c r="O303" s="114"/>
      <c r="P303" s="114"/>
      <c r="Q303" s="106">
        <f t="shared" si="50"/>
        <v>0</v>
      </c>
    </row>
    <row r="304" spans="2:17" ht="20.25" hidden="1" customHeight="1" x14ac:dyDescent="0.25">
      <c r="B304" s="115">
        <v>2918200</v>
      </c>
      <c r="C304" s="115">
        <v>8200</v>
      </c>
      <c r="D304" s="346" t="s">
        <v>40</v>
      </c>
      <c r="E304" s="347"/>
      <c r="F304" s="106">
        <f t="shared" si="52"/>
        <v>0</v>
      </c>
      <c r="G304" s="113">
        <f>G305</f>
        <v>0</v>
      </c>
      <c r="H304" s="114">
        <f>H305</f>
        <v>0</v>
      </c>
      <c r="I304" s="114">
        <f>I305</f>
        <v>0</v>
      </c>
      <c r="J304" s="114">
        <f>J305</f>
        <v>0</v>
      </c>
      <c r="K304" s="114">
        <f>K305</f>
        <v>0</v>
      </c>
      <c r="L304" s="114"/>
      <c r="M304" s="114">
        <f>M305</f>
        <v>0</v>
      </c>
      <c r="N304" s="114">
        <f>N305</f>
        <v>0</v>
      </c>
      <c r="O304" s="114">
        <f>O305</f>
        <v>0</v>
      </c>
      <c r="P304" s="114">
        <f>P305</f>
        <v>0</v>
      </c>
      <c r="Q304" s="106">
        <f t="shared" si="50"/>
        <v>0</v>
      </c>
    </row>
    <row r="305" spans="2:17" ht="36.75" hidden="1" customHeight="1" x14ac:dyDescent="0.25">
      <c r="B305" s="115">
        <v>2918220</v>
      </c>
      <c r="C305" s="115">
        <v>8220</v>
      </c>
      <c r="D305" s="111" t="s">
        <v>41</v>
      </c>
      <c r="E305" s="112" t="s">
        <v>42</v>
      </c>
      <c r="F305" s="106">
        <f t="shared" si="52"/>
        <v>0</v>
      </c>
      <c r="G305" s="113"/>
      <c r="H305" s="114"/>
      <c r="I305" s="114"/>
      <c r="J305" s="106"/>
      <c r="K305" s="106">
        <f>M305+P305</f>
        <v>0</v>
      </c>
      <c r="L305" s="106"/>
      <c r="M305" s="106"/>
      <c r="N305" s="106"/>
      <c r="O305" s="106"/>
      <c r="P305" s="114"/>
      <c r="Q305" s="106">
        <f t="shared" si="50"/>
        <v>0</v>
      </c>
    </row>
    <row r="306" spans="2:17" ht="15" customHeight="1" x14ac:dyDescent="0.25">
      <c r="B306" s="212">
        <v>3700000</v>
      </c>
      <c r="C306" s="352" t="s">
        <v>276</v>
      </c>
      <c r="D306" s="353"/>
      <c r="E306" s="354"/>
      <c r="F306" s="204">
        <f t="shared" ref="F306:P306" si="55">F307</f>
        <v>104000</v>
      </c>
      <c r="G306" s="215">
        <f t="shared" si="55"/>
        <v>104000</v>
      </c>
      <c r="H306" s="204">
        <f t="shared" si="55"/>
        <v>0</v>
      </c>
      <c r="I306" s="204">
        <f t="shared" si="55"/>
        <v>0</v>
      </c>
      <c r="J306" s="204">
        <f t="shared" si="55"/>
        <v>0</v>
      </c>
      <c r="K306" s="204">
        <f t="shared" si="55"/>
        <v>3896000</v>
      </c>
      <c r="L306" s="204">
        <f t="shared" si="55"/>
        <v>3896000</v>
      </c>
      <c r="M306" s="204">
        <f t="shared" si="55"/>
        <v>0</v>
      </c>
      <c r="N306" s="204">
        <f t="shared" si="55"/>
        <v>0</v>
      </c>
      <c r="O306" s="204">
        <f t="shared" si="55"/>
        <v>0</v>
      </c>
      <c r="P306" s="204">
        <f t="shared" si="55"/>
        <v>3896000</v>
      </c>
      <c r="Q306" s="214">
        <f t="shared" si="50"/>
        <v>4000000</v>
      </c>
    </row>
    <row r="307" spans="2:17" ht="15" customHeight="1" x14ac:dyDescent="0.25">
      <c r="B307" s="213">
        <v>3710000</v>
      </c>
      <c r="C307" s="338" t="s">
        <v>276</v>
      </c>
      <c r="D307" s="339"/>
      <c r="E307" s="340"/>
      <c r="F307" s="204">
        <f>G307+J307+F316</f>
        <v>104000</v>
      </c>
      <c r="G307" s="215">
        <f>G308+G317</f>
        <v>104000</v>
      </c>
      <c r="H307" s="204">
        <f>H308+H317</f>
        <v>0</v>
      </c>
      <c r="I307" s="204">
        <f>I308+I317</f>
        <v>0</v>
      </c>
      <c r="J307" s="204">
        <f>J308+J317</f>
        <v>0</v>
      </c>
      <c r="K307" s="204">
        <f t="shared" ref="K307:K327" si="56">M307+P307</f>
        <v>3896000</v>
      </c>
      <c r="L307" s="204">
        <f>L308+L317</f>
        <v>3896000</v>
      </c>
      <c r="M307" s="204">
        <f>M308+M317</f>
        <v>0</v>
      </c>
      <c r="N307" s="204">
        <f>N308+N317</f>
        <v>0</v>
      </c>
      <c r="O307" s="204">
        <f>O308+O317</f>
        <v>0</v>
      </c>
      <c r="P307" s="204">
        <f>P308+P317</f>
        <v>3896000</v>
      </c>
      <c r="Q307" s="214">
        <f t="shared" si="50"/>
        <v>4000000</v>
      </c>
    </row>
    <row r="308" spans="2:17" ht="15" hidden="1" customHeight="1" x14ac:dyDescent="0.25">
      <c r="B308" s="120">
        <v>3718000</v>
      </c>
      <c r="C308" s="120">
        <v>8000</v>
      </c>
      <c r="D308" s="333" t="s">
        <v>180</v>
      </c>
      <c r="E308" s="334"/>
      <c r="F308" s="106">
        <f>F309+F316</f>
        <v>0</v>
      </c>
      <c r="G308" s="110">
        <f>G309+G316</f>
        <v>0</v>
      </c>
      <c r="H308" s="106"/>
      <c r="I308" s="106"/>
      <c r="J308" s="106">
        <f>J309+J316</f>
        <v>0</v>
      </c>
      <c r="K308" s="106">
        <f t="shared" si="56"/>
        <v>0</v>
      </c>
      <c r="L308" s="106"/>
      <c r="M308" s="106"/>
      <c r="N308" s="106"/>
      <c r="O308" s="106"/>
      <c r="P308" s="106"/>
      <c r="Q308" s="106">
        <f t="shared" si="50"/>
        <v>0</v>
      </c>
    </row>
    <row r="309" spans="2:17" ht="32.25" hidden="1" customHeight="1" x14ac:dyDescent="0.25">
      <c r="B309" s="120">
        <v>3718500</v>
      </c>
      <c r="C309" s="120">
        <v>8500</v>
      </c>
      <c r="D309" s="109" t="s">
        <v>296</v>
      </c>
      <c r="E309" s="181" t="s">
        <v>172</v>
      </c>
      <c r="F309" s="106">
        <f>G309+J309</f>
        <v>0</v>
      </c>
      <c r="G309" s="110">
        <f>G313+G314+G315+G312</f>
        <v>0</v>
      </c>
      <c r="H309" s="106"/>
      <c r="I309" s="106"/>
      <c r="J309" s="106">
        <f>J313+J314+J315+J312</f>
        <v>0</v>
      </c>
      <c r="K309" s="106">
        <f t="shared" si="56"/>
        <v>0</v>
      </c>
      <c r="L309" s="106">
        <f>L313+L314</f>
        <v>0</v>
      </c>
      <c r="M309" s="106"/>
      <c r="N309" s="106"/>
      <c r="O309" s="106"/>
      <c r="P309" s="106">
        <f>P313+P314</f>
        <v>0</v>
      </c>
      <c r="Q309" s="106">
        <f t="shared" si="50"/>
        <v>0</v>
      </c>
    </row>
    <row r="310" spans="2:17" ht="77.25" hidden="1" customHeight="1" x14ac:dyDescent="0.25">
      <c r="B310" s="115"/>
      <c r="C310" s="115"/>
      <c r="D310" s="117" t="s">
        <v>296</v>
      </c>
      <c r="E310" s="182" t="s">
        <v>566</v>
      </c>
      <c r="F310" s="108">
        <f>G310+J310</f>
        <v>0</v>
      </c>
      <c r="G310" s="107"/>
      <c r="H310" s="108"/>
      <c r="I310" s="108"/>
      <c r="J310" s="108"/>
      <c r="K310" s="106">
        <f t="shared" si="56"/>
        <v>0</v>
      </c>
      <c r="L310" s="108"/>
      <c r="M310" s="108"/>
      <c r="N310" s="108"/>
      <c r="O310" s="108"/>
      <c r="P310" s="108"/>
      <c r="Q310" s="108">
        <f t="shared" ref="Q310:Q327" si="57">F310+K310</f>
        <v>0</v>
      </c>
    </row>
    <row r="311" spans="2:17" ht="100.5" hidden="1" customHeight="1" x14ac:dyDescent="0.25">
      <c r="B311" s="115"/>
      <c r="C311" s="115"/>
      <c r="D311" s="117" t="s">
        <v>296</v>
      </c>
      <c r="E311" s="182" t="s">
        <v>581</v>
      </c>
      <c r="F311" s="108">
        <f>G311</f>
        <v>0</v>
      </c>
      <c r="G311" s="107"/>
      <c r="H311" s="108"/>
      <c r="I311" s="108"/>
      <c r="J311" s="108"/>
      <c r="K311" s="106">
        <f t="shared" si="56"/>
        <v>0</v>
      </c>
      <c r="L311" s="108"/>
      <c r="M311" s="108"/>
      <c r="N311" s="108"/>
      <c r="O311" s="108"/>
      <c r="P311" s="108"/>
      <c r="Q311" s="108">
        <f t="shared" si="57"/>
        <v>0</v>
      </c>
    </row>
    <row r="312" spans="2:17" ht="135.75" hidden="1" customHeight="1" x14ac:dyDescent="0.25">
      <c r="B312" s="115"/>
      <c r="C312" s="115"/>
      <c r="D312" s="117" t="s">
        <v>296</v>
      </c>
      <c r="E312" s="182" t="s">
        <v>104</v>
      </c>
      <c r="F312" s="108">
        <f>G312+J312</f>
        <v>0</v>
      </c>
      <c r="G312" s="153"/>
      <c r="H312" s="108"/>
      <c r="I312" s="108"/>
      <c r="J312" s="122"/>
      <c r="K312" s="106">
        <f t="shared" si="56"/>
        <v>0</v>
      </c>
      <c r="L312" s="108"/>
      <c r="M312" s="108"/>
      <c r="N312" s="108"/>
      <c r="O312" s="108"/>
      <c r="P312" s="108"/>
      <c r="Q312" s="108">
        <f t="shared" si="57"/>
        <v>0</v>
      </c>
    </row>
    <row r="313" spans="2:17" ht="112.5" hidden="1" customHeight="1" x14ac:dyDescent="0.25">
      <c r="B313" s="115"/>
      <c r="C313" s="115"/>
      <c r="D313" s="117" t="s">
        <v>296</v>
      </c>
      <c r="E313" s="182" t="s">
        <v>554</v>
      </c>
      <c r="F313" s="108">
        <f>J313</f>
        <v>0</v>
      </c>
      <c r="G313" s="107"/>
      <c r="H313" s="108"/>
      <c r="I313" s="108"/>
      <c r="J313" s="122"/>
      <c r="K313" s="106">
        <f t="shared" si="56"/>
        <v>0</v>
      </c>
      <c r="L313" s="108"/>
      <c r="M313" s="108"/>
      <c r="N313" s="108"/>
      <c r="O313" s="108"/>
      <c r="P313" s="108"/>
      <c r="Q313" s="108">
        <f t="shared" si="57"/>
        <v>0</v>
      </c>
    </row>
    <row r="314" spans="2:17" ht="105.75" hidden="1" customHeight="1" x14ac:dyDescent="0.25">
      <c r="B314" s="115"/>
      <c r="C314" s="115"/>
      <c r="D314" s="117" t="s">
        <v>296</v>
      </c>
      <c r="E314" s="182" t="s">
        <v>157</v>
      </c>
      <c r="F314" s="108">
        <f>G314+J314</f>
        <v>0</v>
      </c>
      <c r="G314" s="153"/>
      <c r="H314" s="108"/>
      <c r="I314" s="108"/>
      <c r="J314" s="108"/>
      <c r="K314" s="106">
        <f t="shared" si="56"/>
        <v>0</v>
      </c>
      <c r="L314" s="108"/>
      <c r="M314" s="108"/>
      <c r="N314" s="108"/>
      <c r="O314" s="108"/>
      <c r="P314" s="108"/>
      <c r="Q314" s="108">
        <f t="shared" si="57"/>
        <v>0</v>
      </c>
    </row>
    <row r="315" spans="2:17" ht="88.5" hidden="1" customHeight="1" x14ac:dyDescent="0.25">
      <c r="B315" s="115"/>
      <c r="C315" s="115"/>
      <c r="D315" s="117" t="s">
        <v>296</v>
      </c>
      <c r="E315" s="182" t="s">
        <v>84</v>
      </c>
      <c r="F315" s="108">
        <f>G315+J315</f>
        <v>0</v>
      </c>
      <c r="G315" s="153"/>
      <c r="H315" s="108"/>
      <c r="I315" s="108"/>
      <c r="J315" s="122"/>
      <c r="K315" s="106">
        <f t="shared" si="56"/>
        <v>0</v>
      </c>
      <c r="L315" s="108"/>
      <c r="M315" s="108"/>
      <c r="N315" s="108"/>
      <c r="O315" s="108"/>
      <c r="P315" s="108"/>
      <c r="Q315" s="108">
        <f t="shared" si="57"/>
        <v>0</v>
      </c>
    </row>
    <row r="316" spans="2:17" ht="15" hidden="1" customHeight="1" x14ac:dyDescent="0.25">
      <c r="B316" s="115">
        <v>3718710</v>
      </c>
      <c r="C316" s="115">
        <v>8710</v>
      </c>
      <c r="D316" s="111" t="s">
        <v>341</v>
      </c>
      <c r="E316" s="112" t="s">
        <v>105</v>
      </c>
      <c r="F316" s="106"/>
      <c r="G316" s="110"/>
      <c r="H316" s="106"/>
      <c r="I316" s="106"/>
      <c r="J316" s="106"/>
      <c r="K316" s="106">
        <f t="shared" si="56"/>
        <v>0</v>
      </c>
      <c r="L316" s="106"/>
      <c r="M316" s="106"/>
      <c r="N316" s="106"/>
      <c r="O316" s="106"/>
      <c r="P316" s="106"/>
      <c r="Q316" s="106">
        <f t="shared" si="57"/>
        <v>0</v>
      </c>
    </row>
    <row r="317" spans="2:17" ht="15" customHeight="1" x14ac:dyDescent="0.25">
      <c r="B317" s="210">
        <v>3719000</v>
      </c>
      <c r="C317" s="210">
        <v>9000</v>
      </c>
      <c r="D317" s="355" t="s">
        <v>181</v>
      </c>
      <c r="E317" s="355"/>
      <c r="F317" s="217">
        <f t="shared" ref="F317:F327" si="58">G317+J317</f>
        <v>104000</v>
      </c>
      <c r="G317" s="218">
        <f>G318+G322+G331+G337+G344+G350+G407+G347</f>
        <v>104000</v>
      </c>
      <c r="H317" s="209">
        <f>H318+H322+H331+H337+H344+H350+H407+H347</f>
        <v>0</v>
      </c>
      <c r="I317" s="209">
        <f>I318+I322+I331+I337+I344+I350+I407+I347</f>
        <v>0</v>
      </c>
      <c r="J317" s="209">
        <f>J318+J322+J331+J337+J344+J350+J407+J347+J343</f>
        <v>0</v>
      </c>
      <c r="K317" s="209">
        <f t="shared" si="56"/>
        <v>3896000</v>
      </c>
      <c r="L317" s="209">
        <f>L318+L322+L331+L337+L344+L350+L407+L347</f>
        <v>3896000</v>
      </c>
      <c r="M317" s="209">
        <f>M318+M322+M331+M337+M344+M350+M407+M347</f>
        <v>0</v>
      </c>
      <c r="N317" s="209">
        <f>N318+N322+N331+N337+N344+N350+N407+N347</f>
        <v>0</v>
      </c>
      <c r="O317" s="209">
        <f>O318+O322+O331+O337+O344+O350+O407+O347</f>
        <v>0</v>
      </c>
      <c r="P317" s="209">
        <f>P318+P322+P331+P337+P344+P350+P407+P347</f>
        <v>3896000</v>
      </c>
      <c r="Q317" s="216">
        <f t="shared" si="57"/>
        <v>4000000</v>
      </c>
    </row>
    <row r="318" spans="2:17" ht="27" hidden="1" customHeight="1" x14ac:dyDescent="0.25">
      <c r="B318" s="120">
        <v>3719100</v>
      </c>
      <c r="C318" s="120">
        <v>9100</v>
      </c>
      <c r="D318" s="356" t="s">
        <v>156</v>
      </c>
      <c r="E318" s="356"/>
      <c r="F318" s="106">
        <f t="shared" si="58"/>
        <v>0</v>
      </c>
      <c r="G318" s="110">
        <f>SUM(G319:G321)</f>
        <v>0</v>
      </c>
      <c r="H318" s="106">
        <f>SUM(H319:H321)</f>
        <v>0</v>
      </c>
      <c r="I318" s="106">
        <f>SUM(I319:I321)</f>
        <v>0</v>
      </c>
      <c r="J318" s="106">
        <f>SUM(J319:J321)</f>
        <v>0</v>
      </c>
      <c r="K318" s="106">
        <f t="shared" si="56"/>
        <v>0</v>
      </c>
      <c r="L318" s="106">
        <f>SUM(L319:L321)</f>
        <v>0</v>
      </c>
      <c r="M318" s="106">
        <f>SUM(M319:M321)</f>
        <v>0</v>
      </c>
      <c r="N318" s="106">
        <f>SUM(N319:N321)</f>
        <v>0</v>
      </c>
      <c r="O318" s="106">
        <f>SUM(O319:O321)</f>
        <v>0</v>
      </c>
      <c r="P318" s="106">
        <f>SUM(P319:P321)</f>
        <v>0</v>
      </c>
      <c r="Q318" s="106">
        <f t="shared" si="57"/>
        <v>0</v>
      </c>
    </row>
    <row r="319" spans="2:17" ht="34.5" hidden="1" customHeight="1" x14ac:dyDescent="0.25">
      <c r="B319" s="115">
        <v>3719120</v>
      </c>
      <c r="C319" s="115">
        <v>9120</v>
      </c>
      <c r="D319" s="111" t="s">
        <v>296</v>
      </c>
      <c r="E319" s="169" t="s">
        <v>182</v>
      </c>
      <c r="F319" s="106">
        <f t="shared" si="58"/>
        <v>0</v>
      </c>
      <c r="G319" s="113"/>
      <c r="H319" s="106"/>
      <c r="I319" s="106"/>
      <c r="J319" s="106"/>
      <c r="K319" s="106">
        <f t="shared" si="56"/>
        <v>0</v>
      </c>
      <c r="L319" s="106"/>
      <c r="M319" s="106"/>
      <c r="N319" s="106"/>
      <c r="O319" s="106"/>
      <c r="P319" s="106"/>
      <c r="Q319" s="106">
        <f t="shared" si="57"/>
        <v>0</v>
      </c>
    </row>
    <row r="320" spans="2:17" ht="125.25" hidden="1" customHeight="1" x14ac:dyDescent="0.25">
      <c r="B320" s="115">
        <v>3719160</v>
      </c>
      <c r="C320" s="115">
        <v>9160</v>
      </c>
      <c r="D320" s="111" t="s">
        <v>296</v>
      </c>
      <c r="E320" s="169" t="s">
        <v>0</v>
      </c>
      <c r="F320" s="106">
        <f t="shared" si="58"/>
        <v>0</v>
      </c>
      <c r="G320" s="113"/>
      <c r="H320" s="106"/>
      <c r="I320" s="106"/>
      <c r="J320" s="106"/>
      <c r="K320" s="106">
        <f t="shared" si="56"/>
        <v>0</v>
      </c>
      <c r="L320" s="106"/>
      <c r="M320" s="106"/>
      <c r="N320" s="106"/>
      <c r="O320" s="106"/>
      <c r="P320" s="106"/>
      <c r="Q320" s="106">
        <f t="shared" si="57"/>
        <v>0</v>
      </c>
    </row>
    <row r="321" spans="1:17" ht="84" hidden="1" customHeight="1" x14ac:dyDescent="0.25">
      <c r="B321" s="115">
        <v>3719130</v>
      </c>
      <c r="C321" s="115">
        <v>9130</v>
      </c>
      <c r="D321" s="111" t="s">
        <v>296</v>
      </c>
      <c r="E321" s="169" t="s">
        <v>157</v>
      </c>
      <c r="F321" s="106">
        <f t="shared" si="58"/>
        <v>0</v>
      </c>
      <c r="G321" s="113"/>
      <c r="H321" s="106"/>
      <c r="I321" s="106"/>
      <c r="J321" s="106"/>
      <c r="K321" s="106">
        <f t="shared" si="56"/>
        <v>0</v>
      </c>
      <c r="L321" s="106"/>
      <c r="M321" s="106"/>
      <c r="N321" s="106"/>
      <c r="O321" s="106"/>
      <c r="P321" s="106"/>
      <c r="Q321" s="106">
        <f t="shared" si="57"/>
        <v>0</v>
      </c>
    </row>
    <row r="322" spans="1:17" ht="72" hidden="1" customHeight="1" x14ac:dyDescent="0.25">
      <c r="B322" s="120">
        <v>3719200</v>
      </c>
      <c r="C322" s="120">
        <v>9200</v>
      </c>
      <c r="D322" s="109"/>
      <c r="E322" s="183" t="s">
        <v>183</v>
      </c>
      <c r="F322" s="106">
        <f t="shared" si="58"/>
        <v>0</v>
      </c>
      <c r="G322" s="145">
        <f>G323+G324+G325+G326+G329+G330</f>
        <v>0</v>
      </c>
      <c r="H322" s="114">
        <f>H323+H324+H325+H326+H329+H330</f>
        <v>0</v>
      </c>
      <c r="I322" s="114">
        <f>I323+I324+I325+I326+I329+I330</f>
        <v>0</v>
      </c>
      <c r="J322" s="106">
        <f>J323+J324+J325+J326+J329+J330</f>
        <v>0</v>
      </c>
      <c r="K322" s="106">
        <f t="shared" si="56"/>
        <v>0</v>
      </c>
      <c r="L322" s="114">
        <f>L323+L324+L325+L326+L329+L330</f>
        <v>0</v>
      </c>
      <c r="M322" s="114">
        <f>M323+M324+M325+M326+M329+M330</f>
        <v>0</v>
      </c>
      <c r="N322" s="114">
        <f>N323+N324+N325+N326+N329+N330</f>
        <v>0</v>
      </c>
      <c r="O322" s="114">
        <f>O323+O324+O325+O326+O329+O330</f>
        <v>0</v>
      </c>
      <c r="P322" s="114">
        <f>P323+P324+P325+P326+P329+P330</f>
        <v>0</v>
      </c>
      <c r="Q322" s="124">
        <f t="shared" si="57"/>
        <v>0</v>
      </c>
    </row>
    <row r="323" spans="1:17" ht="251.25" hidden="1" customHeight="1" x14ac:dyDescent="0.25">
      <c r="B323" s="115">
        <v>3719210</v>
      </c>
      <c r="C323" s="115">
        <v>9210</v>
      </c>
      <c r="D323" s="111" t="s">
        <v>296</v>
      </c>
      <c r="E323" s="169" t="s">
        <v>144</v>
      </c>
      <c r="F323" s="106">
        <f t="shared" si="58"/>
        <v>0</v>
      </c>
      <c r="G323" s="113"/>
      <c r="H323" s="114"/>
      <c r="I323" s="114"/>
      <c r="J323" s="114"/>
      <c r="K323" s="106">
        <f t="shared" si="56"/>
        <v>0</v>
      </c>
      <c r="L323" s="106"/>
      <c r="M323" s="114"/>
      <c r="N323" s="114"/>
      <c r="O323" s="114"/>
      <c r="P323" s="114"/>
      <c r="Q323" s="124">
        <f t="shared" si="57"/>
        <v>0</v>
      </c>
    </row>
    <row r="324" spans="1:17" ht="96.75" hidden="1" customHeight="1" x14ac:dyDescent="0.25">
      <c r="B324" s="115">
        <v>3719220</v>
      </c>
      <c r="C324" s="115">
        <v>9220</v>
      </c>
      <c r="D324" s="111" t="s">
        <v>296</v>
      </c>
      <c r="E324" s="169" t="s">
        <v>184</v>
      </c>
      <c r="F324" s="106">
        <f t="shared" si="58"/>
        <v>0</v>
      </c>
      <c r="G324" s="113"/>
      <c r="H324" s="114"/>
      <c r="I324" s="114"/>
      <c r="J324" s="114"/>
      <c r="K324" s="106">
        <f t="shared" si="56"/>
        <v>0</v>
      </c>
      <c r="L324" s="106"/>
      <c r="M324" s="114"/>
      <c r="N324" s="114"/>
      <c r="O324" s="114"/>
      <c r="P324" s="114"/>
      <c r="Q324" s="106">
        <f t="shared" si="57"/>
        <v>0</v>
      </c>
    </row>
    <row r="325" spans="1:17" ht="224.25" hidden="1" customHeight="1" x14ac:dyDescent="0.25">
      <c r="A325" s="20" t="s">
        <v>329</v>
      </c>
      <c r="B325" s="115">
        <v>3719230</v>
      </c>
      <c r="C325" s="115">
        <v>9230</v>
      </c>
      <c r="D325" s="111" t="s">
        <v>296</v>
      </c>
      <c r="E325" s="170" t="s">
        <v>168</v>
      </c>
      <c r="F325" s="106">
        <f t="shared" si="58"/>
        <v>0</v>
      </c>
      <c r="G325" s="113"/>
      <c r="H325" s="114"/>
      <c r="I325" s="114"/>
      <c r="J325" s="114"/>
      <c r="K325" s="106">
        <f t="shared" si="56"/>
        <v>0</v>
      </c>
      <c r="L325" s="106"/>
      <c r="M325" s="114"/>
      <c r="N325" s="114"/>
      <c r="O325" s="114"/>
      <c r="P325" s="114"/>
      <c r="Q325" s="124">
        <f t="shared" si="57"/>
        <v>0</v>
      </c>
    </row>
    <row r="326" spans="1:17" ht="317.25" hidden="1" customHeight="1" x14ac:dyDescent="0.25">
      <c r="B326" s="115">
        <v>3719241</v>
      </c>
      <c r="C326" s="115">
        <v>9241</v>
      </c>
      <c r="D326" s="111" t="s">
        <v>296</v>
      </c>
      <c r="E326" s="131" t="s">
        <v>525</v>
      </c>
      <c r="F326" s="106">
        <f t="shared" si="58"/>
        <v>0</v>
      </c>
      <c r="G326" s="113"/>
      <c r="H326" s="114"/>
      <c r="I326" s="114"/>
      <c r="J326" s="114"/>
      <c r="K326" s="106">
        <f t="shared" si="56"/>
        <v>0</v>
      </c>
      <c r="L326" s="106"/>
      <c r="M326" s="114"/>
      <c r="N326" s="114"/>
      <c r="O326" s="114"/>
      <c r="P326" s="114"/>
      <c r="Q326" s="106">
        <f t="shared" si="57"/>
        <v>0</v>
      </c>
    </row>
    <row r="327" spans="1:17" ht="314.25" hidden="1" customHeight="1" x14ac:dyDescent="0.25">
      <c r="B327" s="115">
        <v>3719242</v>
      </c>
      <c r="C327" s="115">
        <v>9242</v>
      </c>
      <c r="D327" s="111" t="s">
        <v>296</v>
      </c>
      <c r="E327" s="131" t="s">
        <v>526</v>
      </c>
      <c r="F327" s="106">
        <f t="shared" si="58"/>
        <v>0</v>
      </c>
      <c r="G327" s="113"/>
      <c r="H327" s="114"/>
      <c r="I327" s="114"/>
      <c r="J327" s="114"/>
      <c r="K327" s="106">
        <f t="shared" si="56"/>
        <v>0</v>
      </c>
      <c r="L327" s="106"/>
      <c r="M327" s="114"/>
      <c r="N327" s="114"/>
      <c r="O327" s="114"/>
      <c r="P327" s="114"/>
      <c r="Q327" s="106">
        <f t="shared" si="57"/>
        <v>0</v>
      </c>
    </row>
    <row r="328" spans="1:17" ht="265.5" hidden="1" customHeight="1" x14ac:dyDescent="0.25">
      <c r="B328" s="115">
        <v>3719243</v>
      </c>
      <c r="C328" s="115">
        <v>9243</v>
      </c>
      <c r="D328" s="111" t="s">
        <v>296</v>
      </c>
      <c r="E328" s="131" t="s">
        <v>528</v>
      </c>
      <c r="F328" s="106"/>
      <c r="G328" s="113"/>
      <c r="H328" s="114"/>
      <c r="I328" s="114"/>
      <c r="J328" s="114"/>
      <c r="K328" s="106"/>
      <c r="L328" s="106"/>
      <c r="M328" s="114"/>
      <c r="N328" s="114"/>
      <c r="O328" s="114"/>
      <c r="P328" s="114"/>
      <c r="Q328" s="106"/>
    </row>
    <row r="329" spans="1:17" ht="204.75" hidden="1" customHeight="1" x14ac:dyDescent="0.25">
      <c r="B329" s="115">
        <v>3719250</v>
      </c>
      <c r="C329" s="115">
        <v>9250</v>
      </c>
      <c r="D329" s="111" t="s">
        <v>296</v>
      </c>
      <c r="E329" s="131" t="s">
        <v>140</v>
      </c>
      <c r="F329" s="106">
        <f t="shared" ref="F329:F358" si="59">G329+J329</f>
        <v>0</v>
      </c>
      <c r="G329" s="113"/>
      <c r="H329" s="114"/>
      <c r="I329" s="114"/>
      <c r="J329" s="114"/>
      <c r="K329" s="106">
        <f t="shared" ref="K329:K338" si="60">M329+P329</f>
        <v>0</v>
      </c>
      <c r="L329" s="106"/>
      <c r="M329" s="114"/>
      <c r="N329" s="114"/>
      <c r="O329" s="114"/>
      <c r="P329" s="114"/>
      <c r="Q329" s="106">
        <f t="shared" ref="Q329:Q358" si="61">F329+K329</f>
        <v>0</v>
      </c>
    </row>
    <row r="330" spans="1:17" ht="130.5" hidden="1" customHeight="1" x14ac:dyDescent="0.25">
      <c r="B330" s="115">
        <v>3719270</v>
      </c>
      <c r="C330" s="115">
        <v>9270</v>
      </c>
      <c r="D330" s="111" t="s">
        <v>296</v>
      </c>
      <c r="E330" s="131" t="s">
        <v>529</v>
      </c>
      <c r="F330" s="106">
        <f t="shared" si="59"/>
        <v>0</v>
      </c>
      <c r="G330" s="113"/>
      <c r="H330" s="114"/>
      <c r="I330" s="114"/>
      <c r="J330" s="114"/>
      <c r="K330" s="106">
        <f t="shared" si="60"/>
        <v>0</v>
      </c>
      <c r="L330" s="106"/>
      <c r="M330" s="114"/>
      <c r="N330" s="114"/>
      <c r="O330" s="114"/>
      <c r="P330" s="114"/>
      <c r="Q330" s="106">
        <f t="shared" si="61"/>
        <v>0</v>
      </c>
    </row>
    <row r="331" spans="1:17" ht="61.5" hidden="1" customHeight="1" x14ac:dyDescent="0.25">
      <c r="B331" s="120">
        <v>3719300</v>
      </c>
      <c r="C331" s="120">
        <v>9300</v>
      </c>
      <c r="D331" s="109" t="s">
        <v>296</v>
      </c>
      <c r="E331" s="184" t="s">
        <v>185</v>
      </c>
      <c r="F331" s="106">
        <f t="shared" si="59"/>
        <v>0</v>
      </c>
      <c r="G331" s="113">
        <f>G332+G333+G334</f>
        <v>0</v>
      </c>
      <c r="H331" s="114">
        <f>H332+H333+H334</f>
        <v>0</v>
      </c>
      <c r="I331" s="114">
        <f>I332+I333+I334</f>
        <v>0</v>
      </c>
      <c r="J331" s="114">
        <f>J332+J333+J334</f>
        <v>0</v>
      </c>
      <c r="K331" s="106">
        <f t="shared" si="60"/>
        <v>0</v>
      </c>
      <c r="L331" s="114">
        <f>L332+L333+L334</f>
        <v>0</v>
      </c>
      <c r="M331" s="114">
        <f>M332+M333+M334</f>
        <v>0</v>
      </c>
      <c r="N331" s="114">
        <f>N332+N333+N334</f>
        <v>0</v>
      </c>
      <c r="O331" s="114">
        <f>O332+O333+O334</f>
        <v>0</v>
      </c>
      <c r="P331" s="114">
        <f>P332+P333+P334</f>
        <v>0</v>
      </c>
      <c r="Q331" s="106">
        <f t="shared" si="61"/>
        <v>0</v>
      </c>
    </row>
    <row r="332" spans="1:17" ht="46.5" hidden="1" customHeight="1" x14ac:dyDescent="0.25">
      <c r="B332" s="115">
        <v>3719310</v>
      </c>
      <c r="C332" s="115">
        <v>9310</v>
      </c>
      <c r="D332" s="111" t="s">
        <v>296</v>
      </c>
      <c r="E332" s="169" t="s">
        <v>186</v>
      </c>
      <c r="F332" s="106">
        <f t="shared" si="59"/>
        <v>0</v>
      </c>
      <c r="G332" s="113"/>
      <c r="H332" s="114"/>
      <c r="I332" s="114"/>
      <c r="J332" s="114"/>
      <c r="K332" s="106">
        <f t="shared" si="60"/>
        <v>0</v>
      </c>
      <c r="L332" s="106"/>
      <c r="M332" s="114"/>
      <c r="N332" s="114"/>
      <c r="O332" s="114"/>
      <c r="P332" s="114"/>
      <c r="Q332" s="106">
        <f t="shared" si="61"/>
        <v>0</v>
      </c>
    </row>
    <row r="333" spans="1:17" ht="54.75" hidden="1" customHeight="1" x14ac:dyDescent="0.25">
      <c r="B333" s="115">
        <v>3719320</v>
      </c>
      <c r="C333" s="115">
        <v>9320</v>
      </c>
      <c r="D333" s="111" t="s">
        <v>296</v>
      </c>
      <c r="E333" s="169" t="s">
        <v>187</v>
      </c>
      <c r="F333" s="106">
        <f t="shared" si="59"/>
        <v>0</v>
      </c>
      <c r="G333" s="113"/>
      <c r="H333" s="114"/>
      <c r="I333" s="114"/>
      <c r="J333" s="114"/>
      <c r="K333" s="106">
        <f t="shared" si="60"/>
        <v>0</v>
      </c>
      <c r="L333" s="106"/>
      <c r="M333" s="114"/>
      <c r="N333" s="114"/>
      <c r="O333" s="114"/>
      <c r="P333" s="114"/>
      <c r="Q333" s="106">
        <f t="shared" si="61"/>
        <v>0</v>
      </c>
    </row>
    <row r="334" spans="1:17" ht="62.25" hidden="1" customHeight="1" x14ac:dyDescent="0.25">
      <c r="B334" s="115">
        <v>3719330</v>
      </c>
      <c r="C334" s="115">
        <v>9330</v>
      </c>
      <c r="D334" s="111" t="s">
        <v>296</v>
      </c>
      <c r="E334" s="169" t="s">
        <v>188</v>
      </c>
      <c r="F334" s="106">
        <f t="shared" si="59"/>
        <v>0</v>
      </c>
      <c r="G334" s="113"/>
      <c r="H334" s="114"/>
      <c r="I334" s="114"/>
      <c r="J334" s="114"/>
      <c r="K334" s="106">
        <f t="shared" si="60"/>
        <v>0</v>
      </c>
      <c r="L334" s="106"/>
      <c r="M334" s="114"/>
      <c r="N334" s="114"/>
      <c r="O334" s="114"/>
      <c r="P334" s="114"/>
      <c r="Q334" s="106">
        <f t="shared" si="61"/>
        <v>0</v>
      </c>
    </row>
    <row r="335" spans="1:17" ht="76.5" hidden="1" customHeight="1" x14ac:dyDescent="0.25">
      <c r="B335" s="115">
        <v>3719350</v>
      </c>
      <c r="C335" s="115">
        <v>9350</v>
      </c>
      <c r="D335" s="111" t="s">
        <v>296</v>
      </c>
      <c r="E335" s="169" t="s">
        <v>43</v>
      </c>
      <c r="F335" s="106">
        <f t="shared" si="59"/>
        <v>0</v>
      </c>
      <c r="G335" s="113"/>
      <c r="H335" s="114"/>
      <c r="I335" s="114"/>
      <c r="J335" s="114"/>
      <c r="K335" s="106">
        <f t="shared" si="60"/>
        <v>0</v>
      </c>
      <c r="L335" s="106"/>
      <c r="M335" s="114"/>
      <c r="N335" s="114"/>
      <c r="O335" s="114"/>
      <c r="P335" s="114"/>
      <c r="Q335" s="106">
        <f t="shared" si="61"/>
        <v>0</v>
      </c>
    </row>
    <row r="336" spans="1:17" ht="76.5" hidden="1" customHeight="1" x14ac:dyDescent="0.25">
      <c r="B336" s="115">
        <v>3719380</v>
      </c>
      <c r="C336" s="115">
        <v>9380</v>
      </c>
      <c r="D336" s="111" t="s">
        <v>296</v>
      </c>
      <c r="E336" s="169" t="s">
        <v>556</v>
      </c>
      <c r="F336" s="106">
        <f t="shared" si="59"/>
        <v>0</v>
      </c>
      <c r="G336" s="113"/>
      <c r="H336" s="114"/>
      <c r="I336" s="114"/>
      <c r="J336" s="114"/>
      <c r="K336" s="106">
        <f t="shared" si="60"/>
        <v>0</v>
      </c>
      <c r="L336" s="106"/>
      <c r="M336" s="114"/>
      <c r="N336" s="114"/>
      <c r="O336" s="114"/>
      <c r="P336" s="114"/>
      <c r="Q336" s="106">
        <f t="shared" si="61"/>
        <v>0</v>
      </c>
    </row>
    <row r="337" spans="2:17" ht="71.25" hidden="1" customHeight="1" x14ac:dyDescent="0.25">
      <c r="B337" s="120">
        <v>3719400</v>
      </c>
      <c r="C337" s="120">
        <v>9400</v>
      </c>
      <c r="D337" s="109"/>
      <c r="E337" s="185" t="s">
        <v>189</v>
      </c>
      <c r="F337" s="106">
        <f t="shared" si="59"/>
        <v>0</v>
      </c>
      <c r="G337" s="110">
        <f>G338+G340+G341+G342+G339</f>
        <v>0</v>
      </c>
      <c r="H337" s="114">
        <f>H338+H340+H341+H342</f>
        <v>0</v>
      </c>
      <c r="I337" s="114">
        <f>I338+I340+I341+I342</f>
        <v>0</v>
      </c>
      <c r="J337" s="114">
        <f>J338+J340+J341+J342</f>
        <v>0</v>
      </c>
      <c r="K337" s="106">
        <f t="shared" si="60"/>
        <v>0</v>
      </c>
      <c r="L337" s="114">
        <f>L338+L340+L341+L342</f>
        <v>0</v>
      </c>
      <c r="M337" s="114">
        <f>M338+M340+M341+M342</f>
        <v>0</v>
      </c>
      <c r="N337" s="114">
        <f>N338+N340+N341+N342</f>
        <v>0</v>
      </c>
      <c r="O337" s="114">
        <f>O338+O340+O341+O342</f>
        <v>0</v>
      </c>
      <c r="P337" s="114">
        <f>P338+P340+P341+P342</f>
        <v>0</v>
      </c>
      <c r="Q337" s="106">
        <f t="shared" si="61"/>
        <v>0</v>
      </c>
    </row>
    <row r="338" spans="2:17" ht="51.75" hidden="1" customHeight="1" x14ac:dyDescent="0.25">
      <c r="B338" s="115">
        <v>3719410</v>
      </c>
      <c r="C338" s="115">
        <v>9410</v>
      </c>
      <c r="D338" s="111" t="s">
        <v>296</v>
      </c>
      <c r="E338" s="169" t="s">
        <v>190</v>
      </c>
      <c r="F338" s="106">
        <f t="shared" si="59"/>
        <v>0</v>
      </c>
      <c r="G338" s="113"/>
      <c r="H338" s="114"/>
      <c r="I338" s="114"/>
      <c r="J338" s="114"/>
      <c r="K338" s="106">
        <f t="shared" si="60"/>
        <v>0</v>
      </c>
      <c r="L338" s="106"/>
      <c r="M338" s="114"/>
      <c r="N338" s="114"/>
      <c r="O338" s="114"/>
      <c r="P338" s="114"/>
      <c r="Q338" s="106">
        <f t="shared" si="61"/>
        <v>0</v>
      </c>
    </row>
    <row r="339" spans="2:17" ht="70.5" hidden="1" customHeight="1" x14ac:dyDescent="0.25">
      <c r="B339" s="115">
        <v>3719430</v>
      </c>
      <c r="C339" s="115">
        <v>9430</v>
      </c>
      <c r="D339" s="111" t="s">
        <v>296</v>
      </c>
      <c r="E339" s="169" t="s">
        <v>496</v>
      </c>
      <c r="F339" s="106">
        <f t="shared" si="59"/>
        <v>0</v>
      </c>
      <c r="G339" s="113"/>
      <c r="H339" s="114"/>
      <c r="I339" s="114"/>
      <c r="J339" s="114"/>
      <c r="K339" s="106"/>
      <c r="L339" s="106"/>
      <c r="M339" s="114"/>
      <c r="N339" s="114"/>
      <c r="O339" s="114"/>
      <c r="P339" s="114"/>
      <c r="Q339" s="106">
        <f t="shared" si="61"/>
        <v>0</v>
      </c>
    </row>
    <row r="340" spans="2:17" ht="54" hidden="1" customHeight="1" x14ac:dyDescent="0.25">
      <c r="B340" s="115">
        <v>3719450</v>
      </c>
      <c r="C340" s="115">
        <v>9450</v>
      </c>
      <c r="D340" s="111" t="s">
        <v>296</v>
      </c>
      <c r="E340" s="169" t="s">
        <v>193</v>
      </c>
      <c r="F340" s="106">
        <f t="shared" si="59"/>
        <v>0</v>
      </c>
      <c r="G340" s="113"/>
      <c r="H340" s="114"/>
      <c r="I340" s="114"/>
      <c r="J340" s="114"/>
      <c r="K340" s="106">
        <f t="shared" ref="K340:K346" si="62">M340+P340</f>
        <v>0</v>
      </c>
      <c r="L340" s="106"/>
      <c r="M340" s="114"/>
      <c r="N340" s="114"/>
      <c r="O340" s="114"/>
      <c r="P340" s="114"/>
      <c r="Q340" s="106">
        <f t="shared" si="61"/>
        <v>0</v>
      </c>
    </row>
    <row r="341" spans="2:17" ht="66" hidden="1" customHeight="1" x14ac:dyDescent="0.25">
      <c r="B341" s="115">
        <v>3719460</v>
      </c>
      <c r="C341" s="115">
        <v>9460</v>
      </c>
      <c r="D341" s="111" t="s">
        <v>296</v>
      </c>
      <c r="E341" s="169" t="s">
        <v>194</v>
      </c>
      <c r="F341" s="106">
        <f t="shared" si="59"/>
        <v>0</v>
      </c>
      <c r="G341" s="113"/>
      <c r="H341" s="114"/>
      <c r="I341" s="114"/>
      <c r="J341" s="114"/>
      <c r="K341" s="106">
        <f t="shared" si="62"/>
        <v>0</v>
      </c>
      <c r="L341" s="106"/>
      <c r="M341" s="114"/>
      <c r="N341" s="114"/>
      <c r="O341" s="114"/>
      <c r="P341" s="114"/>
      <c r="Q341" s="106">
        <f t="shared" si="61"/>
        <v>0</v>
      </c>
    </row>
    <row r="342" spans="2:17" ht="75" hidden="1" customHeight="1" x14ac:dyDescent="0.25">
      <c r="B342" s="115">
        <v>3719480</v>
      </c>
      <c r="C342" s="115">
        <v>9480</v>
      </c>
      <c r="D342" s="111" t="s">
        <v>296</v>
      </c>
      <c r="E342" s="121" t="s">
        <v>195</v>
      </c>
      <c r="F342" s="106">
        <f t="shared" si="59"/>
        <v>0</v>
      </c>
      <c r="G342" s="113"/>
      <c r="H342" s="114"/>
      <c r="I342" s="114"/>
      <c r="J342" s="114"/>
      <c r="K342" s="106">
        <f t="shared" si="62"/>
        <v>0</v>
      </c>
      <c r="L342" s="106"/>
      <c r="M342" s="114"/>
      <c r="N342" s="114"/>
      <c r="O342" s="114"/>
      <c r="P342" s="114"/>
      <c r="Q342" s="106">
        <f t="shared" si="61"/>
        <v>0</v>
      </c>
    </row>
    <row r="343" spans="2:17" ht="90" hidden="1" customHeight="1" x14ac:dyDescent="0.25">
      <c r="B343" s="115">
        <v>3719490</v>
      </c>
      <c r="C343" s="115">
        <v>9490</v>
      </c>
      <c r="D343" s="111" t="s">
        <v>296</v>
      </c>
      <c r="E343" s="131" t="s">
        <v>554</v>
      </c>
      <c r="F343" s="106">
        <f t="shared" si="59"/>
        <v>0</v>
      </c>
      <c r="G343" s="113"/>
      <c r="H343" s="114"/>
      <c r="I343" s="114"/>
      <c r="J343" s="114"/>
      <c r="K343" s="106">
        <f t="shared" si="62"/>
        <v>0</v>
      </c>
      <c r="L343" s="114"/>
      <c r="M343" s="114"/>
      <c r="N343" s="114"/>
      <c r="O343" s="114"/>
      <c r="P343" s="114"/>
      <c r="Q343" s="106">
        <f t="shared" si="61"/>
        <v>0</v>
      </c>
    </row>
    <row r="344" spans="2:17" ht="85.5" hidden="1" customHeight="1" x14ac:dyDescent="0.25">
      <c r="B344" s="120">
        <v>3719500</v>
      </c>
      <c r="C344" s="120">
        <v>9500</v>
      </c>
      <c r="D344" s="109" t="s">
        <v>296</v>
      </c>
      <c r="E344" s="184" t="s">
        <v>196</v>
      </c>
      <c r="F344" s="106">
        <f t="shared" si="59"/>
        <v>0</v>
      </c>
      <c r="G344" s="113">
        <f>G345+I345</f>
        <v>0</v>
      </c>
      <c r="H344" s="114">
        <f>H345+H346</f>
        <v>0</v>
      </c>
      <c r="I344" s="114">
        <f>I345+I346</f>
        <v>0</v>
      </c>
      <c r="J344" s="114">
        <f>J345+J346</f>
        <v>0</v>
      </c>
      <c r="K344" s="106">
        <f t="shared" si="62"/>
        <v>0</v>
      </c>
      <c r="L344" s="114">
        <f>L345+L346</f>
        <v>0</v>
      </c>
      <c r="M344" s="114">
        <f>M345+M346</f>
        <v>0</v>
      </c>
      <c r="N344" s="114">
        <f>N345+N346</f>
        <v>0</v>
      </c>
      <c r="O344" s="114">
        <f>O345+O346</f>
        <v>0</v>
      </c>
      <c r="P344" s="114">
        <f>P345+P346</f>
        <v>0</v>
      </c>
      <c r="Q344" s="106">
        <f t="shared" si="61"/>
        <v>0</v>
      </c>
    </row>
    <row r="345" spans="2:17" ht="62.25" hidden="1" customHeight="1" x14ac:dyDescent="0.25">
      <c r="B345" s="115">
        <v>3719510</v>
      </c>
      <c r="C345" s="115">
        <v>9510</v>
      </c>
      <c r="D345" s="111" t="s">
        <v>296</v>
      </c>
      <c r="E345" s="112" t="s">
        <v>197</v>
      </c>
      <c r="F345" s="106">
        <f t="shared" si="59"/>
        <v>0</v>
      </c>
      <c r="G345" s="113"/>
      <c r="H345" s="114"/>
      <c r="I345" s="114"/>
      <c r="J345" s="114"/>
      <c r="K345" s="106">
        <f t="shared" si="62"/>
        <v>0</v>
      </c>
      <c r="L345" s="106"/>
      <c r="M345" s="114"/>
      <c r="N345" s="114"/>
      <c r="O345" s="114"/>
      <c r="P345" s="114"/>
      <c r="Q345" s="106">
        <f t="shared" si="61"/>
        <v>0</v>
      </c>
    </row>
    <row r="346" spans="2:17" ht="116.25" hidden="1" customHeight="1" x14ac:dyDescent="0.25">
      <c r="B346" s="115">
        <v>3719540</v>
      </c>
      <c r="C346" s="115">
        <v>9540</v>
      </c>
      <c r="D346" s="111" t="s">
        <v>296</v>
      </c>
      <c r="E346" s="112" t="s">
        <v>44</v>
      </c>
      <c r="F346" s="106">
        <f t="shared" si="59"/>
        <v>0</v>
      </c>
      <c r="G346" s="113"/>
      <c r="H346" s="114"/>
      <c r="I346" s="114"/>
      <c r="J346" s="114"/>
      <c r="K346" s="106">
        <f t="shared" si="62"/>
        <v>0</v>
      </c>
      <c r="L346" s="106"/>
      <c r="M346" s="114"/>
      <c r="N346" s="114"/>
      <c r="O346" s="114"/>
      <c r="P346" s="114"/>
      <c r="Q346" s="106">
        <f t="shared" si="61"/>
        <v>0</v>
      </c>
    </row>
    <row r="347" spans="2:17" ht="69.75" hidden="1" customHeight="1" x14ac:dyDescent="0.25">
      <c r="B347" s="115">
        <v>3719620</v>
      </c>
      <c r="C347" s="115">
        <v>9620</v>
      </c>
      <c r="D347" s="111" t="s">
        <v>296</v>
      </c>
      <c r="E347" s="112" t="s">
        <v>198</v>
      </c>
      <c r="F347" s="106">
        <f t="shared" si="59"/>
        <v>0</v>
      </c>
      <c r="G347" s="113"/>
      <c r="H347" s="114"/>
      <c r="I347" s="114"/>
      <c r="J347" s="114"/>
      <c r="K347" s="106"/>
      <c r="L347" s="106"/>
      <c r="M347" s="114"/>
      <c r="N347" s="114"/>
      <c r="O347" s="114"/>
      <c r="P347" s="114"/>
      <c r="Q347" s="106">
        <f t="shared" si="61"/>
        <v>0</v>
      </c>
    </row>
    <row r="348" spans="2:17" ht="44.25" hidden="1" customHeight="1" x14ac:dyDescent="0.25">
      <c r="B348" s="325" t="s">
        <v>45</v>
      </c>
      <c r="C348" s="326"/>
      <c r="D348" s="326"/>
      <c r="E348" s="327"/>
      <c r="F348" s="106">
        <f t="shared" si="59"/>
        <v>0</v>
      </c>
      <c r="G348" s="153"/>
      <c r="H348" s="114"/>
      <c r="I348" s="114"/>
      <c r="J348" s="114"/>
      <c r="K348" s="106"/>
      <c r="L348" s="106"/>
      <c r="M348" s="114"/>
      <c r="N348" s="114"/>
      <c r="O348" s="114"/>
      <c r="P348" s="114"/>
      <c r="Q348" s="106">
        <f t="shared" si="61"/>
        <v>0</v>
      </c>
    </row>
    <row r="349" spans="2:17" ht="29.25" hidden="1" customHeight="1" x14ac:dyDescent="0.25">
      <c r="B349" s="325" t="s">
        <v>46</v>
      </c>
      <c r="C349" s="326"/>
      <c r="D349" s="326"/>
      <c r="E349" s="327"/>
      <c r="F349" s="106">
        <f t="shared" si="59"/>
        <v>0</v>
      </c>
      <c r="G349" s="153"/>
      <c r="H349" s="114"/>
      <c r="I349" s="114"/>
      <c r="J349" s="114"/>
      <c r="K349" s="106"/>
      <c r="L349" s="106"/>
      <c r="M349" s="114"/>
      <c r="N349" s="114"/>
      <c r="O349" s="114"/>
      <c r="P349" s="114"/>
      <c r="Q349" s="106">
        <f t="shared" si="61"/>
        <v>0</v>
      </c>
    </row>
    <row r="350" spans="2:17" ht="59.25" customHeight="1" x14ac:dyDescent="0.25">
      <c r="B350" s="200">
        <v>3719800</v>
      </c>
      <c r="C350" s="200">
        <v>9800</v>
      </c>
      <c r="D350" s="219" t="s">
        <v>296</v>
      </c>
      <c r="E350" s="201" t="s">
        <v>47</v>
      </c>
      <c r="F350" s="197">
        <f t="shared" si="59"/>
        <v>104000</v>
      </c>
      <c r="G350" s="199">
        <f>G351+G353+G359+G381+G352+G386</f>
        <v>104000</v>
      </c>
      <c r="H350" s="198">
        <f>H351+H353+H359+H381</f>
        <v>0</v>
      </c>
      <c r="I350" s="198">
        <f>I351+I353+I359+I381</f>
        <v>0</v>
      </c>
      <c r="J350" s="198">
        <f>J351+J353+J359+J381</f>
        <v>0</v>
      </c>
      <c r="K350" s="197">
        <f>M350+P350</f>
        <v>3896000</v>
      </c>
      <c r="L350" s="197">
        <f>L359</f>
        <v>3896000</v>
      </c>
      <c r="M350" s="198"/>
      <c r="N350" s="198">
        <f>N351+N353+N359+N381</f>
        <v>0</v>
      </c>
      <c r="O350" s="198">
        <f>O351+O353+O359+O381</f>
        <v>0</v>
      </c>
      <c r="P350" s="197">
        <f>P351+P353+P359+P381+P384</f>
        <v>3896000</v>
      </c>
      <c r="Q350" s="197">
        <f t="shared" si="61"/>
        <v>4000000</v>
      </c>
    </row>
    <row r="351" spans="2:17" ht="54" hidden="1" customHeight="1" x14ac:dyDescent="0.25">
      <c r="B351" s="45">
        <v>3719800</v>
      </c>
      <c r="C351" s="45">
        <v>9800</v>
      </c>
      <c r="D351" s="44" t="s">
        <v>296</v>
      </c>
      <c r="E351" s="56" t="s">
        <v>108</v>
      </c>
      <c r="F351" s="106">
        <f t="shared" si="59"/>
        <v>0</v>
      </c>
      <c r="G351" s="113"/>
      <c r="H351" s="114"/>
      <c r="I351" s="114"/>
      <c r="J351" s="114"/>
      <c r="K351" s="106">
        <f>M351+P351</f>
        <v>0</v>
      </c>
      <c r="L351" s="106"/>
      <c r="M351" s="114"/>
      <c r="N351" s="114"/>
      <c r="O351" s="114"/>
      <c r="P351" s="114"/>
      <c r="Q351" s="106">
        <f t="shared" si="61"/>
        <v>0</v>
      </c>
    </row>
    <row r="352" spans="2:17" ht="75" hidden="1" customHeight="1" x14ac:dyDescent="0.25">
      <c r="B352" s="269" t="s">
        <v>109</v>
      </c>
      <c r="C352" s="270"/>
      <c r="D352" s="270"/>
      <c r="E352" s="271"/>
      <c r="F352" s="106">
        <f t="shared" si="59"/>
        <v>0</v>
      </c>
      <c r="G352" s="113"/>
      <c r="H352" s="114"/>
      <c r="I352" s="114"/>
      <c r="J352" s="114"/>
      <c r="K352" s="106"/>
      <c r="L352" s="106"/>
      <c r="M352" s="114"/>
      <c r="N352" s="114"/>
      <c r="O352" s="114"/>
      <c r="P352" s="114"/>
      <c r="Q352" s="106">
        <f t="shared" si="61"/>
        <v>0</v>
      </c>
    </row>
    <row r="353" spans="2:17" ht="45" hidden="1" customHeight="1" x14ac:dyDescent="0.25">
      <c r="B353" s="269" t="s">
        <v>110</v>
      </c>
      <c r="C353" s="270"/>
      <c r="D353" s="270"/>
      <c r="E353" s="271"/>
      <c r="F353" s="106">
        <f t="shared" si="59"/>
        <v>0</v>
      </c>
      <c r="G353" s="113">
        <f>G354+G355+G356</f>
        <v>0</v>
      </c>
      <c r="H353" s="114"/>
      <c r="I353" s="114"/>
      <c r="J353" s="114"/>
      <c r="K353" s="106">
        <f t="shared" ref="K353:K358" si="63">M353+P353</f>
        <v>0</v>
      </c>
      <c r="L353" s="106"/>
      <c r="M353" s="114"/>
      <c r="N353" s="114"/>
      <c r="O353" s="114"/>
      <c r="P353" s="114">
        <f>P354+P355+P356</f>
        <v>0</v>
      </c>
      <c r="Q353" s="106">
        <f t="shared" si="61"/>
        <v>0</v>
      </c>
    </row>
    <row r="354" spans="2:17" ht="18" hidden="1" customHeight="1" x14ac:dyDescent="0.25">
      <c r="B354" s="269" t="s">
        <v>293</v>
      </c>
      <c r="C354" s="270"/>
      <c r="D354" s="270"/>
      <c r="E354" s="271"/>
      <c r="F354" s="106">
        <f t="shared" si="59"/>
        <v>0</v>
      </c>
      <c r="G354" s="153"/>
      <c r="H354" s="122"/>
      <c r="I354" s="122"/>
      <c r="J354" s="122"/>
      <c r="K354" s="106">
        <f t="shared" si="63"/>
        <v>0</v>
      </c>
      <c r="L354" s="106"/>
      <c r="M354" s="122"/>
      <c r="N354" s="122"/>
      <c r="O354" s="122"/>
      <c r="P354" s="122"/>
      <c r="Q354" s="106">
        <f t="shared" si="61"/>
        <v>0</v>
      </c>
    </row>
    <row r="355" spans="2:17" ht="15" hidden="1" customHeight="1" x14ac:dyDescent="0.25">
      <c r="B355" s="269" t="s">
        <v>111</v>
      </c>
      <c r="C355" s="270"/>
      <c r="D355" s="270"/>
      <c r="E355" s="271"/>
      <c r="F355" s="106">
        <f t="shared" si="59"/>
        <v>0</v>
      </c>
      <c r="G355" s="153"/>
      <c r="H355" s="122"/>
      <c r="I355" s="122"/>
      <c r="J355" s="122"/>
      <c r="K355" s="106">
        <f t="shared" si="63"/>
        <v>0</v>
      </c>
      <c r="L355" s="106"/>
      <c r="M355" s="122"/>
      <c r="N355" s="122"/>
      <c r="O355" s="122"/>
      <c r="P355" s="122"/>
      <c r="Q355" s="106">
        <f t="shared" si="61"/>
        <v>0</v>
      </c>
    </row>
    <row r="356" spans="2:17" ht="15" hidden="1" customHeight="1" x14ac:dyDescent="0.25">
      <c r="B356" s="269" t="s">
        <v>112</v>
      </c>
      <c r="C356" s="270"/>
      <c r="D356" s="270"/>
      <c r="E356" s="271"/>
      <c r="F356" s="106">
        <f t="shared" si="59"/>
        <v>0</v>
      </c>
      <c r="G356" s="153"/>
      <c r="H356" s="122"/>
      <c r="I356" s="122"/>
      <c r="J356" s="122"/>
      <c r="K356" s="106">
        <f t="shared" si="63"/>
        <v>0</v>
      </c>
      <c r="L356" s="106"/>
      <c r="M356" s="122"/>
      <c r="N356" s="122"/>
      <c r="O356" s="122"/>
      <c r="P356" s="122"/>
      <c r="Q356" s="106">
        <f t="shared" si="61"/>
        <v>0</v>
      </c>
    </row>
    <row r="357" spans="2:17" ht="15.75" hidden="1" customHeight="1" x14ac:dyDescent="0.25">
      <c r="B357" s="269" t="s">
        <v>295</v>
      </c>
      <c r="C357" s="270"/>
      <c r="D357" s="270"/>
      <c r="E357" s="271"/>
      <c r="F357" s="106">
        <f t="shared" si="59"/>
        <v>0</v>
      </c>
      <c r="G357" s="153"/>
      <c r="H357" s="122"/>
      <c r="I357" s="122"/>
      <c r="J357" s="122"/>
      <c r="K357" s="106">
        <f t="shared" si="63"/>
        <v>0</v>
      </c>
      <c r="L357" s="106"/>
      <c r="M357" s="122"/>
      <c r="N357" s="122"/>
      <c r="O357" s="122"/>
      <c r="P357" s="122"/>
      <c r="Q357" s="106">
        <f t="shared" si="61"/>
        <v>0</v>
      </c>
    </row>
    <row r="358" spans="2:17" ht="38.25" hidden="1" customHeight="1" x14ac:dyDescent="0.25">
      <c r="B358" s="115">
        <v>3719800</v>
      </c>
      <c r="C358" s="115">
        <v>9800</v>
      </c>
      <c r="D358" s="111" t="s">
        <v>296</v>
      </c>
      <c r="E358" s="186" t="s">
        <v>294</v>
      </c>
      <c r="F358" s="106">
        <f t="shared" si="59"/>
        <v>0</v>
      </c>
      <c r="G358" s="113"/>
      <c r="H358" s="114"/>
      <c r="I358" s="114"/>
      <c r="J358" s="114"/>
      <c r="K358" s="106">
        <f t="shared" si="63"/>
        <v>0</v>
      </c>
      <c r="L358" s="106"/>
      <c r="M358" s="114"/>
      <c r="N358" s="114"/>
      <c r="O358" s="114"/>
      <c r="P358" s="114"/>
      <c r="Q358" s="106">
        <f t="shared" si="61"/>
        <v>0</v>
      </c>
    </row>
    <row r="359" spans="2:17" ht="64.5" customHeight="1" x14ac:dyDescent="0.25">
      <c r="B359" s="208">
        <v>3719800</v>
      </c>
      <c r="C359" s="208">
        <v>9800</v>
      </c>
      <c r="D359" s="207" t="s">
        <v>296</v>
      </c>
      <c r="E359" s="247" t="s">
        <v>192</v>
      </c>
      <c r="F359" s="196">
        <f>F361+F362+F363+F364+F365+F366+F367+F368+F370+F372+F373+F374+F375+F376+F377+F378+F379+F380+F371</f>
        <v>104000</v>
      </c>
      <c r="G359" s="202">
        <f>G361+G362+G363+G364+G365+G366+G367+G368+G370+G372+G373+G374+G375+G376+G377+G378+G379+G380+G371+G360+G369</f>
        <v>104000</v>
      </c>
      <c r="H359" s="203"/>
      <c r="I359" s="203"/>
      <c r="J359" s="203"/>
      <c r="K359" s="196">
        <f>K361+K362+K363+K364+K365+K366+K367+K368+K370+K372+K373+K374+K375+K376+K377+K378+K379+K380+K371+500-500</f>
        <v>3896000</v>
      </c>
      <c r="L359" s="203">
        <f>L365+L366</f>
        <v>3896000</v>
      </c>
      <c r="M359" s="203">
        <f>M361+M362+M363+M364+M365+M366+M367+M368+M370+M372+M373+M374+M375+M376+M377+M378+M379+M380+M371</f>
        <v>0</v>
      </c>
      <c r="N359" s="203">
        <f>N361+N362+N363+N364+N365+N366+N367+N368+N370+N372+N373+N374+N375+N376+N377+N378+N379+N380+N371</f>
        <v>0</v>
      </c>
      <c r="O359" s="203">
        <f>O361+O362+O363+O364+O365+O366+O367+O368+O370+O372+O373+O374+O375+O376+O377+O378+O379+O380+O371</f>
        <v>0</v>
      </c>
      <c r="P359" s="203">
        <f>P365+P366</f>
        <v>3896000</v>
      </c>
      <c r="Q359" s="248">
        <f t="shared" ref="Q359:Q382" si="64">K359+F359</f>
        <v>4000000</v>
      </c>
    </row>
    <row r="360" spans="2:17" ht="15" hidden="1" customHeight="1" x14ac:dyDescent="0.25">
      <c r="B360" s="325" t="s">
        <v>48</v>
      </c>
      <c r="C360" s="326"/>
      <c r="D360" s="326"/>
      <c r="E360" s="327"/>
      <c r="F360" s="122">
        <f t="shared" ref="F360:F406" si="65">G360</f>
        <v>0</v>
      </c>
      <c r="G360" s="153"/>
      <c r="H360" s="122"/>
      <c r="I360" s="122"/>
      <c r="J360" s="122"/>
      <c r="K360" s="122">
        <f t="shared" ref="K360:K368" si="66">P360</f>
        <v>0</v>
      </c>
      <c r="L360" s="122"/>
      <c r="M360" s="122"/>
      <c r="N360" s="122"/>
      <c r="O360" s="122"/>
      <c r="P360" s="122"/>
      <c r="Q360" s="188">
        <f t="shared" si="64"/>
        <v>0</v>
      </c>
    </row>
    <row r="361" spans="2:17" ht="15" hidden="1" customHeight="1" x14ac:dyDescent="0.25">
      <c r="B361" s="325" t="s">
        <v>49</v>
      </c>
      <c r="C361" s="326"/>
      <c r="D361" s="326"/>
      <c r="E361" s="327"/>
      <c r="F361" s="122">
        <f t="shared" si="65"/>
        <v>0</v>
      </c>
      <c r="G361" s="153"/>
      <c r="H361" s="122"/>
      <c r="I361" s="122"/>
      <c r="J361" s="122"/>
      <c r="K361" s="122">
        <f t="shared" si="66"/>
        <v>0</v>
      </c>
      <c r="L361" s="122"/>
      <c r="M361" s="122"/>
      <c r="N361" s="122"/>
      <c r="O361" s="122"/>
      <c r="P361" s="122"/>
      <c r="Q361" s="188">
        <f t="shared" si="64"/>
        <v>0</v>
      </c>
    </row>
    <row r="362" spans="2:17" ht="15" hidden="1" customHeight="1" x14ac:dyDescent="0.25">
      <c r="B362" s="325" t="s">
        <v>50</v>
      </c>
      <c r="C362" s="326"/>
      <c r="D362" s="326"/>
      <c r="E362" s="327"/>
      <c r="F362" s="122">
        <f t="shared" si="65"/>
        <v>0</v>
      </c>
      <c r="G362" s="153"/>
      <c r="H362" s="122"/>
      <c r="I362" s="122"/>
      <c r="J362" s="122"/>
      <c r="K362" s="194">
        <f t="shared" si="66"/>
        <v>0</v>
      </c>
      <c r="L362" s="194"/>
      <c r="M362" s="122"/>
      <c r="N362" s="122"/>
      <c r="O362" s="122"/>
      <c r="P362" s="195"/>
      <c r="Q362" s="188">
        <f t="shared" si="64"/>
        <v>0</v>
      </c>
    </row>
    <row r="363" spans="2:17" ht="15" hidden="1" customHeight="1" x14ac:dyDescent="0.25">
      <c r="B363" s="325" t="s">
        <v>51</v>
      </c>
      <c r="C363" s="326"/>
      <c r="D363" s="326"/>
      <c r="E363" s="327"/>
      <c r="F363" s="122">
        <f t="shared" si="65"/>
        <v>0</v>
      </c>
      <c r="G363" s="153"/>
      <c r="H363" s="122"/>
      <c r="I363" s="122"/>
      <c r="J363" s="122"/>
      <c r="K363" s="122">
        <f t="shared" si="66"/>
        <v>0</v>
      </c>
      <c r="L363" s="122"/>
      <c r="M363" s="122"/>
      <c r="N363" s="122"/>
      <c r="O363" s="122"/>
      <c r="P363" s="122"/>
      <c r="Q363" s="188">
        <f t="shared" si="64"/>
        <v>0</v>
      </c>
    </row>
    <row r="364" spans="2:17" ht="15" hidden="1" customHeight="1" x14ac:dyDescent="0.25">
      <c r="B364" s="325" t="s">
        <v>52</v>
      </c>
      <c r="C364" s="326"/>
      <c r="D364" s="326"/>
      <c r="E364" s="327"/>
      <c r="F364" s="122">
        <f t="shared" si="65"/>
        <v>0</v>
      </c>
      <c r="G364" s="153"/>
      <c r="H364" s="122"/>
      <c r="I364" s="122"/>
      <c r="J364" s="122"/>
      <c r="K364" s="122">
        <f t="shared" si="66"/>
        <v>0</v>
      </c>
      <c r="L364" s="122"/>
      <c r="M364" s="122"/>
      <c r="N364" s="122"/>
      <c r="O364" s="122"/>
      <c r="P364" s="122"/>
      <c r="Q364" s="188">
        <f t="shared" si="64"/>
        <v>0</v>
      </c>
    </row>
    <row r="365" spans="2:17" ht="15" customHeight="1" x14ac:dyDescent="0.25">
      <c r="B365" s="349" t="s">
        <v>53</v>
      </c>
      <c r="C365" s="350"/>
      <c r="D365" s="350"/>
      <c r="E365" s="351"/>
      <c r="F365" s="206">
        <f t="shared" si="65"/>
        <v>0</v>
      </c>
      <c r="G365" s="205"/>
      <c r="H365" s="206"/>
      <c r="I365" s="206"/>
      <c r="J365" s="206"/>
      <c r="K365" s="206">
        <f t="shared" si="66"/>
        <v>3000000</v>
      </c>
      <c r="L365" s="206">
        <v>3000000</v>
      </c>
      <c r="M365" s="206"/>
      <c r="N365" s="206"/>
      <c r="O365" s="206"/>
      <c r="P365" s="206">
        <v>3000000</v>
      </c>
      <c r="Q365" s="211">
        <f t="shared" si="64"/>
        <v>3000000</v>
      </c>
    </row>
    <row r="366" spans="2:17" ht="31.5" customHeight="1" x14ac:dyDescent="0.25">
      <c r="B366" s="349" t="s">
        <v>667</v>
      </c>
      <c r="C366" s="350"/>
      <c r="D366" s="350"/>
      <c r="E366" s="351"/>
      <c r="F366" s="206">
        <f t="shared" si="65"/>
        <v>104000</v>
      </c>
      <c r="G366" s="205">
        <v>104000</v>
      </c>
      <c r="H366" s="206"/>
      <c r="I366" s="206"/>
      <c r="J366" s="206"/>
      <c r="K366" s="206">
        <f t="shared" si="66"/>
        <v>896000</v>
      </c>
      <c r="L366" s="206">
        <v>896000</v>
      </c>
      <c r="M366" s="206"/>
      <c r="N366" s="206"/>
      <c r="O366" s="206"/>
      <c r="P366" s="206">
        <v>896000</v>
      </c>
      <c r="Q366" s="211">
        <f t="shared" si="64"/>
        <v>1000000</v>
      </c>
    </row>
    <row r="367" spans="2:17" ht="15" hidden="1" customHeight="1" x14ac:dyDescent="0.25">
      <c r="B367" s="325" t="s">
        <v>330</v>
      </c>
      <c r="C367" s="326"/>
      <c r="D367" s="326"/>
      <c r="E367" s="327"/>
      <c r="F367" s="122">
        <f t="shared" si="65"/>
        <v>0</v>
      </c>
      <c r="G367" s="153"/>
      <c r="H367" s="122"/>
      <c r="I367" s="122"/>
      <c r="J367" s="122"/>
      <c r="K367" s="122">
        <f t="shared" si="66"/>
        <v>0</v>
      </c>
      <c r="L367" s="122"/>
      <c r="M367" s="122"/>
      <c r="N367" s="122"/>
      <c r="O367" s="122"/>
      <c r="P367" s="122"/>
      <c r="Q367" s="188">
        <f t="shared" si="64"/>
        <v>0</v>
      </c>
    </row>
    <row r="368" spans="2:17" ht="15" hidden="1" customHeight="1" x14ac:dyDescent="0.25">
      <c r="B368" s="325" t="s">
        <v>57</v>
      </c>
      <c r="C368" s="326"/>
      <c r="D368" s="326"/>
      <c r="E368" s="327"/>
      <c r="F368" s="122">
        <f t="shared" si="65"/>
        <v>0</v>
      </c>
      <c r="G368" s="153"/>
      <c r="H368" s="122"/>
      <c r="I368" s="122"/>
      <c r="J368" s="122"/>
      <c r="K368" s="122">
        <f t="shared" si="66"/>
        <v>0</v>
      </c>
      <c r="L368" s="122"/>
      <c r="M368" s="122"/>
      <c r="N368" s="122"/>
      <c r="O368" s="122"/>
      <c r="P368" s="122"/>
      <c r="Q368" s="188">
        <f t="shared" si="64"/>
        <v>0</v>
      </c>
    </row>
    <row r="369" spans="2:17" ht="15" hidden="1" customHeight="1" x14ac:dyDescent="0.25">
      <c r="B369" s="325" t="s">
        <v>58</v>
      </c>
      <c r="C369" s="326"/>
      <c r="D369" s="326"/>
      <c r="E369" s="327"/>
      <c r="F369" s="122">
        <f t="shared" si="65"/>
        <v>0</v>
      </c>
      <c r="G369" s="153"/>
      <c r="H369" s="122"/>
      <c r="I369" s="122"/>
      <c r="J369" s="122"/>
      <c r="K369" s="122"/>
      <c r="L369" s="122"/>
      <c r="M369" s="122"/>
      <c r="N369" s="122"/>
      <c r="O369" s="122"/>
      <c r="P369" s="122"/>
      <c r="Q369" s="188">
        <f t="shared" si="64"/>
        <v>0</v>
      </c>
    </row>
    <row r="370" spans="2:17" ht="15" hidden="1" customHeight="1" x14ac:dyDescent="0.25">
      <c r="B370" s="325" t="s">
        <v>59</v>
      </c>
      <c r="C370" s="326"/>
      <c r="D370" s="326"/>
      <c r="E370" s="327"/>
      <c r="F370" s="122">
        <f t="shared" si="65"/>
        <v>0</v>
      </c>
      <c r="G370" s="153"/>
      <c r="H370" s="122"/>
      <c r="I370" s="122"/>
      <c r="J370" s="122"/>
      <c r="K370" s="122">
        <f t="shared" ref="K370:K382" si="67">P370</f>
        <v>0</v>
      </c>
      <c r="L370" s="122"/>
      <c r="M370" s="122"/>
      <c r="N370" s="122"/>
      <c r="O370" s="122"/>
      <c r="P370" s="122"/>
      <c r="Q370" s="188">
        <f t="shared" si="64"/>
        <v>0</v>
      </c>
    </row>
    <row r="371" spans="2:17" ht="15" hidden="1" customHeight="1" x14ac:dyDescent="0.25">
      <c r="B371" s="325" t="s">
        <v>60</v>
      </c>
      <c r="C371" s="326"/>
      <c r="D371" s="326"/>
      <c r="E371" s="327"/>
      <c r="F371" s="122">
        <f t="shared" si="65"/>
        <v>0</v>
      </c>
      <c r="G371" s="153"/>
      <c r="H371" s="122"/>
      <c r="I371" s="122"/>
      <c r="J371" s="122"/>
      <c r="K371" s="122">
        <f t="shared" si="67"/>
        <v>0</v>
      </c>
      <c r="L371" s="122"/>
      <c r="M371" s="122"/>
      <c r="N371" s="122"/>
      <c r="O371" s="122"/>
      <c r="P371" s="122"/>
      <c r="Q371" s="188">
        <f t="shared" si="64"/>
        <v>0</v>
      </c>
    </row>
    <row r="372" spans="2:17" ht="15" hidden="1" customHeight="1" x14ac:dyDescent="0.25">
      <c r="B372" s="325" t="s">
        <v>61</v>
      </c>
      <c r="C372" s="326"/>
      <c r="D372" s="326"/>
      <c r="E372" s="327"/>
      <c r="F372" s="122">
        <f t="shared" si="65"/>
        <v>0</v>
      </c>
      <c r="G372" s="153"/>
      <c r="H372" s="122"/>
      <c r="I372" s="122"/>
      <c r="J372" s="122"/>
      <c r="K372" s="122">
        <f t="shared" si="67"/>
        <v>0</v>
      </c>
      <c r="L372" s="122"/>
      <c r="M372" s="122"/>
      <c r="N372" s="122"/>
      <c r="O372" s="122"/>
      <c r="P372" s="122"/>
      <c r="Q372" s="188">
        <f t="shared" si="64"/>
        <v>0</v>
      </c>
    </row>
    <row r="373" spans="2:17" ht="15" hidden="1" customHeight="1" x14ac:dyDescent="0.25">
      <c r="B373" s="325" t="s">
        <v>62</v>
      </c>
      <c r="C373" s="326"/>
      <c r="D373" s="326"/>
      <c r="E373" s="327"/>
      <c r="F373" s="122">
        <f t="shared" si="65"/>
        <v>0</v>
      </c>
      <c r="G373" s="153"/>
      <c r="H373" s="122"/>
      <c r="I373" s="122"/>
      <c r="J373" s="122"/>
      <c r="K373" s="122">
        <f t="shared" si="67"/>
        <v>0</v>
      </c>
      <c r="L373" s="122"/>
      <c r="M373" s="122"/>
      <c r="N373" s="122"/>
      <c r="O373" s="122"/>
      <c r="P373" s="122"/>
      <c r="Q373" s="188">
        <f t="shared" si="64"/>
        <v>0</v>
      </c>
    </row>
    <row r="374" spans="2:17" ht="15" hidden="1" customHeight="1" x14ac:dyDescent="0.25">
      <c r="B374" s="325" t="s">
        <v>63</v>
      </c>
      <c r="C374" s="326"/>
      <c r="D374" s="326"/>
      <c r="E374" s="327"/>
      <c r="F374" s="122">
        <f t="shared" si="65"/>
        <v>0</v>
      </c>
      <c r="G374" s="153"/>
      <c r="H374" s="122"/>
      <c r="I374" s="122"/>
      <c r="J374" s="122"/>
      <c r="K374" s="122">
        <f t="shared" si="67"/>
        <v>0</v>
      </c>
      <c r="L374" s="122"/>
      <c r="M374" s="122"/>
      <c r="N374" s="122"/>
      <c r="O374" s="122"/>
      <c r="P374" s="122"/>
      <c r="Q374" s="188">
        <f t="shared" si="64"/>
        <v>0</v>
      </c>
    </row>
    <row r="375" spans="2:17" ht="15" hidden="1" customHeight="1" x14ac:dyDescent="0.25">
      <c r="B375" s="325" t="s">
        <v>64</v>
      </c>
      <c r="C375" s="326"/>
      <c r="D375" s="326"/>
      <c r="E375" s="327"/>
      <c r="F375" s="122">
        <f t="shared" si="65"/>
        <v>0</v>
      </c>
      <c r="G375" s="153"/>
      <c r="H375" s="122"/>
      <c r="I375" s="122"/>
      <c r="J375" s="122"/>
      <c r="K375" s="122">
        <f t="shared" si="67"/>
        <v>0</v>
      </c>
      <c r="L375" s="122"/>
      <c r="M375" s="122"/>
      <c r="N375" s="122"/>
      <c r="O375" s="122"/>
      <c r="P375" s="122"/>
      <c r="Q375" s="188">
        <f t="shared" si="64"/>
        <v>0</v>
      </c>
    </row>
    <row r="376" spans="2:17" ht="19.5" hidden="1" customHeight="1" x14ac:dyDescent="0.25">
      <c r="B376" s="325" t="s">
        <v>514</v>
      </c>
      <c r="C376" s="326"/>
      <c r="D376" s="326"/>
      <c r="E376" s="327"/>
      <c r="F376" s="122">
        <f t="shared" si="65"/>
        <v>0</v>
      </c>
      <c r="G376" s="153"/>
      <c r="H376" s="122"/>
      <c r="I376" s="122"/>
      <c r="J376" s="122"/>
      <c r="K376" s="122">
        <f t="shared" si="67"/>
        <v>0</v>
      </c>
      <c r="L376" s="122"/>
      <c r="M376" s="122"/>
      <c r="N376" s="122"/>
      <c r="O376" s="122"/>
      <c r="P376" s="122"/>
      <c r="Q376" s="188">
        <f t="shared" si="64"/>
        <v>0</v>
      </c>
    </row>
    <row r="377" spans="2:17" ht="15" hidden="1" customHeight="1" x14ac:dyDescent="0.25">
      <c r="B377" s="325" t="s">
        <v>65</v>
      </c>
      <c r="C377" s="326"/>
      <c r="D377" s="326"/>
      <c r="E377" s="327"/>
      <c r="F377" s="122">
        <f t="shared" si="65"/>
        <v>0</v>
      </c>
      <c r="G377" s="153"/>
      <c r="H377" s="122"/>
      <c r="I377" s="122"/>
      <c r="J377" s="122"/>
      <c r="K377" s="122">
        <f t="shared" si="67"/>
        <v>0</v>
      </c>
      <c r="L377" s="122"/>
      <c r="M377" s="122"/>
      <c r="N377" s="122"/>
      <c r="O377" s="122"/>
      <c r="P377" s="122"/>
      <c r="Q377" s="188">
        <f t="shared" si="64"/>
        <v>0</v>
      </c>
    </row>
    <row r="378" spans="2:17" ht="15" hidden="1" customHeight="1" x14ac:dyDescent="0.25">
      <c r="B378" s="325" t="s">
        <v>66</v>
      </c>
      <c r="C378" s="326"/>
      <c r="D378" s="326"/>
      <c r="E378" s="327"/>
      <c r="F378" s="122">
        <f t="shared" si="65"/>
        <v>0</v>
      </c>
      <c r="G378" s="153"/>
      <c r="H378" s="122"/>
      <c r="I378" s="122"/>
      <c r="J378" s="122"/>
      <c r="K378" s="122">
        <f t="shared" si="67"/>
        <v>0</v>
      </c>
      <c r="L378" s="122"/>
      <c r="M378" s="122"/>
      <c r="N378" s="122"/>
      <c r="O378" s="122"/>
      <c r="P378" s="122"/>
      <c r="Q378" s="188">
        <f t="shared" si="64"/>
        <v>0</v>
      </c>
    </row>
    <row r="379" spans="2:17" ht="15" hidden="1" customHeight="1" x14ac:dyDescent="0.25">
      <c r="B379" s="325" t="s">
        <v>67</v>
      </c>
      <c r="C379" s="326"/>
      <c r="D379" s="326"/>
      <c r="E379" s="327"/>
      <c r="F379" s="122">
        <f t="shared" si="65"/>
        <v>0</v>
      </c>
      <c r="G379" s="153"/>
      <c r="H379" s="122"/>
      <c r="I379" s="122"/>
      <c r="J379" s="122"/>
      <c r="K379" s="122">
        <f t="shared" si="67"/>
        <v>0</v>
      </c>
      <c r="L379" s="122"/>
      <c r="M379" s="122"/>
      <c r="N379" s="122"/>
      <c r="O379" s="122"/>
      <c r="P379" s="122"/>
      <c r="Q379" s="188">
        <f t="shared" si="64"/>
        <v>0</v>
      </c>
    </row>
    <row r="380" spans="2:17" ht="15" hidden="1" customHeight="1" x14ac:dyDescent="0.25">
      <c r="B380" s="325" t="s">
        <v>68</v>
      </c>
      <c r="C380" s="326"/>
      <c r="D380" s="326"/>
      <c r="E380" s="331"/>
      <c r="F380" s="122">
        <f t="shared" si="65"/>
        <v>0</v>
      </c>
      <c r="G380" s="153"/>
      <c r="H380" s="122"/>
      <c r="I380" s="122"/>
      <c r="J380" s="122"/>
      <c r="K380" s="122">
        <f t="shared" si="67"/>
        <v>0</v>
      </c>
      <c r="L380" s="122"/>
      <c r="M380" s="122"/>
      <c r="N380" s="122"/>
      <c r="O380" s="122"/>
      <c r="P380" s="122"/>
      <c r="Q380" s="188">
        <f t="shared" si="64"/>
        <v>0</v>
      </c>
    </row>
    <row r="381" spans="2:17" ht="105" hidden="1" customHeight="1" x14ac:dyDescent="0.25">
      <c r="B381" s="115">
        <v>3719800</v>
      </c>
      <c r="C381" s="115">
        <v>9800</v>
      </c>
      <c r="D381" s="111" t="s">
        <v>296</v>
      </c>
      <c r="E381" s="189" t="s">
        <v>69</v>
      </c>
      <c r="F381" s="190">
        <f t="shared" si="65"/>
        <v>0</v>
      </c>
      <c r="G381" s="110">
        <f>G382</f>
        <v>0</v>
      </c>
      <c r="H381" s="114"/>
      <c r="I381" s="114"/>
      <c r="J381" s="114"/>
      <c r="K381" s="106">
        <f t="shared" si="67"/>
        <v>0</v>
      </c>
      <c r="L381" s="106"/>
      <c r="M381" s="114"/>
      <c r="N381" s="114"/>
      <c r="O381" s="114"/>
      <c r="P381" s="106">
        <f>P382</f>
        <v>0</v>
      </c>
      <c r="Q381" s="188">
        <f t="shared" si="64"/>
        <v>0</v>
      </c>
    </row>
    <row r="382" spans="2:17" ht="15" hidden="1" customHeight="1" x14ac:dyDescent="0.25">
      <c r="B382" s="325" t="s">
        <v>70</v>
      </c>
      <c r="C382" s="326"/>
      <c r="D382" s="326"/>
      <c r="E382" s="332"/>
      <c r="F382" s="106">
        <f t="shared" si="65"/>
        <v>0</v>
      </c>
      <c r="G382" s="113"/>
      <c r="H382" s="114"/>
      <c r="I382" s="114"/>
      <c r="J382" s="114"/>
      <c r="K382" s="106">
        <f t="shared" si="67"/>
        <v>0</v>
      </c>
      <c r="L382" s="106"/>
      <c r="M382" s="114"/>
      <c r="N382" s="114"/>
      <c r="O382" s="114"/>
      <c r="P382" s="114"/>
      <c r="Q382" s="188">
        <f t="shared" si="64"/>
        <v>0</v>
      </c>
    </row>
    <row r="383" spans="2:17" ht="47.25" hidden="1" customHeight="1" x14ac:dyDescent="0.25">
      <c r="B383" s="115">
        <v>3719800</v>
      </c>
      <c r="C383" s="115">
        <v>9800</v>
      </c>
      <c r="D383" s="111" t="s">
        <v>296</v>
      </c>
      <c r="E383" s="187" t="s">
        <v>191</v>
      </c>
      <c r="F383" s="106">
        <f t="shared" si="65"/>
        <v>0</v>
      </c>
      <c r="G383" s="113"/>
      <c r="H383" s="114"/>
      <c r="I383" s="114"/>
      <c r="J383" s="114"/>
      <c r="K383" s="106">
        <f>K384+K385</f>
        <v>0</v>
      </c>
      <c r="L383" s="106"/>
      <c r="M383" s="106">
        <f>M384+M385</f>
        <v>0</v>
      </c>
      <c r="N383" s="114"/>
      <c r="O383" s="114"/>
      <c r="P383" s="106">
        <f>P384+P385</f>
        <v>0</v>
      </c>
      <c r="Q383" s="106">
        <f>Q384+Q385</f>
        <v>0</v>
      </c>
    </row>
    <row r="384" spans="2:17" ht="15" hidden="1" customHeight="1" x14ac:dyDescent="0.25">
      <c r="B384" s="325" t="s">
        <v>329</v>
      </c>
      <c r="C384" s="326"/>
      <c r="D384" s="326"/>
      <c r="E384" s="327"/>
      <c r="F384" s="106">
        <f t="shared" si="65"/>
        <v>0</v>
      </c>
      <c r="G384" s="113"/>
      <c r="H384" s="114"/>
      <c r="I384" s="114"/>
      <c r="J384" s="114"/>
      <c r="K384" s="106">
        <f>P384</f>
        <v>0</v>
      </c>
      <c r="L384" s="106"/>
      <c r="M384" s="122"/>
      <c r="N384" s="122"/>
      <c r="O384" s="122"/>
      <c r="P384" s="122"/>
      <c r="Q384" s="188">
        <f>K384+F384</f>
        <v>0</v>
      </c>
    </row>
    <row r="385" spans="2:17" ht="15" hidden="1" customHeight="1" x14ac:dyDescent="0.25">
      <c r="B385" s="325" t="s">
        <v>71</v>
      </c>
      <c r="C385" s="326"/>
      <c r="D385" s="326"/>
      <c r="E385" s="327"/>
      <c r="F385" s="106">
        <f t="shared" si="65"/>
        <v>0</v>
      </c>
      <c r="G385" s="113"/>
      <c r="H385" s="114"/>
      <c r="I385" s="114"/>
      <c r="J385" s="114"/>
      <c r="K385" s="106">
        <f>P385</f>
        <v>0</v>
      </c>
      <c r="L385" s="106"/>
      <c r="M385" s="114"/>
      <c r="N385" s="114"/>
      <c r="O385" s="114"/>
      <c r="P385" s="114"/>
      <c r="Q385" s="188">
        <f>K385+F385</f>
        <v>0</v>
      </c>
    </row>
    <row r="386" spans="2:17" ht="110.25" hidden="1" customHeight="1" x14ac:dyDescent="0.25">
      <c r="B386" s="115">
        <v>3719800</v>
      </c>
      <c r="C386" s="115">
        <v>9800</v>
      </c>
      <c r="D386" s="111" t="s">
        <v>296</v>
      </c>
      <c r="E386" s="187" t="s">
        <v>72</v>
      </c>
      <c r="F386" s="106">
        <f t="shared" si="65"/>
        <v>0</v>
      </c>
      <c r="G386" s="113">
        <f>SUM(G387:G405)</f>
        <v>0</v>
      </c>
      <c r="H386" s="114"/>
      <c r="I386" s="114"/>
      <c r="J386" s="114"/>
      <c r="K386" s="106">
        <f>SUM(K387:K402)</f>
        <v>0</v>
      </c>
      <c r="L386" s="106"/>
      <c r="M386" s="106">
        <f>SUM(M387:M402)</f>
        <v>0</v>
      </c>
      <c r="N386" s="114">
        <f>SUM(N387:N402)</f>
        <v>0</v>
      </c>
      <c r="O386" s="114">
        <f>SUM(O387:O402)</f>
        <v>0</v>
      </c>
      <c r="P386" s="106">
        <f>SUM(P387:P402)</f>
        <v>0</v>
      </c>
      <c r="Q386" s="106">
        <f>SUM(Q387:Q405)</f>
        <v>0</v>
      </c>
    </row>
    <row r="387" spans="2:17" ht="31.5" hidden="1" customHeight="1" x14ac:dyDescent="0.25">
      <c r="B387" s="325" t="s">
        <v>534</v>
      </c>
      <c r="C387" s="326"/>
      <c r="D387" s="326"/>
      <c r="E387" s="327"/>
      <c r="F387" s="106">
        <f t="shared" si="65"/>
        <v>0</v>
      </c>
      <c r="G387" s="191"/>
      <c r="H387" s="122"/>
      <c r="I387" s="122"/>
      <c r="J387" s="122"/>
      <c r="K387" s="106"/>
      <c r="L387" s="106"/>
      <c r="M387" s="122"/>
      <c r="N387" s="122"/>
      <c r="O387" s="122"/>
      <c r="P387" s="122"/>
      <c r="Q387" s="106">
        <f t="shared" ref="Q387:Q405" si="68">K387+F387</f>
        <v>0</v>
      </c>
    </row>
    <row r="388" spans="2:17" ht="33.75" hidden="1" customHeight="1" x14ac:dyDescent="0.25">
      <c r="B388" s="325" t="s">
        <v>535</v>
      </c>
      <c r="C388" s="326"/>
      <c r="D388" s="326"/>
      <c r="E388" s="327"/>
      <c r="F388" s="106">
        <f t="shared" si="65"/>
        <v>0</v>
      </c>
      <c r="G388" s="191"/>
      <c r="H388" s="122"/>
      <c r="I388" s="122"/>
      <c r="J388" s="122"/>
      <c r="K388" s="106"/>
      <c r="L388" s="106"/>
      <c r="M388" s="122"/>
      <c r="N388" s="122"/>
      <c r="O388" s="122"/>
      <c r="P388" s="122"/>
      <c r="Q388" s="106">
        <f t="shared" si="68"/>
        <v>0</v>
      </c>
    </row>
    <row r="389" spans="2:17" ht="33.75" hidden="1" customHeight="1" x14ac:dyDescent="0.25">
      <c r="B389" s="325" t="s">
        <v>536</v>
      </c>
      <c r="C389" s="326"/>
      <c r="D389" s="326"/>
      <c r="E389" s="327"/>
      <c r="F389" s="106">
        <f t="shared" si="65"/>
        <v>0</v>
      </c>
      <c r="G389" s="191"/>
      <c r="H389" s="122"/>
      <c r="I389" s="122"/>
      <c r="J389" s="122"/>
      <c r="K389" s="106"/>
      <c r="L389" s="106"/>
      <c r="M389" s="122"/>
      <c r="N389" s="122"/>
      <c r="O389" s="122"/>
      <c r="P389" s="122"/>
      <c r="Q389" s="106">
        <f t="shared" si="68"/>
        <v>0</v>
      </c>
    </row>
    <row r="390" spans="2:17" ht="33.75" hidden="1" customHeight="1" x14ac:dyDescent="0.25">
      <c r="B390" s="325" t="s">
        <v>537</v>
      </c>
      <c r="C390" s="326"/>
      <c r="D390" s="326"/>
      <c r="E390" s="327"/>
      <c r="F390" s="106">
        <f t="shared" si="65"/>
        <v>0</v>
      </c>
      <c r="G390" s="191"/>
      <c r="H390" s="114"/>
      <c r="I390" s="114"/>
      <c r="J390" s="114"/>
      <c r="K390" s="106"/>
      <c r="L390" s="106"/>
      <c r="M390" s="114"/>
      <c r="N390" s="114"/>
      <c r="O390" s="114"/>
      <c r="P390" s="114"/>
      <c r="Q390" s="106">
        <f t="shared" si="68"/>
        <v>0</v>
      </c>
    </row>
    <row r="391" spans="2:17" ht="42.75" hidden="1" customHeight="1" x14ac:dyDescent="0.25">
      <c r="B391" s="325" t="s">
        <v>538</v>
      </c>
      <c r="C391" s="326"/>
      <c r="D391" s="326"/>
      <c r="E391" s="327"/>
      <c r="F391" s="106">
        <f t="shared" si="65"/>
        <v>0</v>
      </c>
      <c r="G391" s="191"/>
      <c r="H391" s="114"/>
      <c r="I391" s="114"/>
      <c r="J391" s="114"/>
      <c r="K391" s="106"/>
      <c r="L391" s="106"/>
      <c r="M391" s="114"/>
      <c r="N391" s="114"/>
      <c r="O391" s="114"/>
      <c r="P391" s="114"/>
      <c r="Q391" s="106">
        <f t="shared" si="68"/>
        <v>0</v>
      </c>
    </row>
    <row r="392" spans="2:17" ht="34.5" hidden="1" customHeight="1" x14ac:dyDescent="0.25">
      <c r="B392" s="325" t="s">
        <v>539</v>
      </c>
      <c r="C392" s="326"/>
      <c r="D392" s="326"/>
      <c r="E392" s="327"/>
      <c r="F392" s="106">
        <f t="shared" si="65"/>
        <v>0</v>
      </c>
      <c r="G392" s="191"/>
      <c r="H392" s="122"/>
      <c r="I392" s="122"/>
      <c r="J392" s="122"/>
      <c r="K392" s="106"/>
      <c r="L392" s="106"/>
      <c r="M392" s="122"/>
      <c r="N392" s="122"/>
      <c r="O392" s="122"/>
      <c r="P392" s="122"/>
      <c r="Q392" s="106">
        <f t="shared" si="68"/>
        <v>0</v>
      </c>
    </row>
    <row r="393" spans="2:17" ht="38.25" hidden="1" customHeight="1" x14ac:dyDescent="0.25">
      <c r="B393" s="325" t="s">
        <v>540</v>
      </c>
      <c r="C393" s="326"/>
      <c r="D393" s="326"/>
      <c r="E393" s="327"/>
      <c r="F393" s="106">
        <f t="shared" si="65"/>
        <v>0</v>
      </c>
      <c r="G393" s="191"/>
      <c r="H393" s="122"/>
      <c r="I393" s="122"/>
      <c r="J393" s="122"/>
      <c r="K393" s="106"/>
      <c r="L393" s="106"/>
      <c r="M393" s="122"/>
      <c r="N393" s="122"/>
      <c r="O393" s="122"/>
      <c r="P393" s="122"/>
      <c r="Q393" s="106">
        <f t="shared" si="68"/>
        <v>0</v>
      </c>
    </row>
    <row r="394" spans="2:17" ht="32.25" hidden="1" customHeight="1" x14ac:dyDescent="0.25">
      <c r="B394" s="325" t="s">
        <v>541</v>
      </c>
      <c r="C394" s="326"/>
      <c r="D394" s="326"/>
      <c r="E394" s="327"/>
      <c r="F394" s="106">
        <f t="shared" si="65"/>
        <v>0</v>
      </c>
      <c r="G394" s="191"/>
      <c r="H394" s="122"/>
      <c r="I394" s="122"/>
      <c r="J394" s="122"/>
      <c r="K394" s="106"/>
      <c r="L394" s="106"/>
      <c r="M394" s="122"/>
      <c r="N394" s="122"/>
      <c r="O394" s="122"/>
      <c r="P394" s="122"/>
      <c r="Q394" s="106">
        <f t="shared" si="68"/>
        <v>0</v>
      </c>
    </row>
    <row r="395" spans="2:17" ht="45" hidden="1" customHeight="1" x14ac:dyDescent="0.25">
      <c r="B395" s="325" t="s">
        <v>542</v>
      </c>
      <c r="C395" s="326"/>
      <c r="D395" s="326"/>
      <c r="E395" s="327"/>
      <c r="F395" s="106">
        <f t="shared" si="65"/>
        <v>0</v>
      </c>
      <c r="G395" s="191"/>
      <c r="H395" s="122"/>
      <c r="I395" s="122"/>
      <c r="J395" s="122"/>
      <c r="K395" s="106"/>
      <c r="L395" s="106"/>
      <c r="M395" s="122"/>
      <c r="N395" s="122"/>
      <c r="O395" s="122"/>
      <c r="P395" s="122"/>
      <c r="Q395" s="106">
        <f t="shared" si="68"/>
        <v>0</v>
      </c>
    </row>
    <row r="396" spans="2:17" ht="33" hidden="1" customHeight="1" x14ac:dyDescent="0.25">
      <c r="B396" s="325" t="s">
        <v>543</v>
      </c>
      <c r="C396" s="326"/>
      <c r="D396" s="326"/>
      <c r="E396" s="327"/>
      <c r="F396" s="106">
        <f t="shared" si="65"/>
        <v>0</v>
      </c>
      <c r="G396" s="191"/>
      <c r="H396" s="122"/>
      <c r="I396" s="122"/>
      <c r="J396" s="122"/>
      <c r="K396" s="106"/>
      <c r="L396" s="106"/>
      <c r="M396" s="122"/>
      <c r="N396" s="122"/>
      <c r="O396" s="122"/>
      <c r="P396" s="122"/>
      <c r="Q396" s="106">
        <f t="shared" si="68"/>
        <v>0</v>
      </c>
    </row>
    <row r="397" spans="2:17" ht="31.5" hidden="1" customHeight="1" x14ac:dyDescent="0.25">
      <c r="B397" s="325" t="s">
        <v>544</v>
      </c>
      <c r="C397" s="326"/>
      <c r="D397" s="326"/>
      <c r="E397" s="327"/>
      <c r="F397" s="106">
        <f t="shared" si="65"/>
        <v>0</v>
      </c>
      <c r="G397" s="191"/>
      <c r="H397" s="122"/>
      <c r="I397" s="122"/>
      <c r="J397" s="122"/>
      <c r="K397" s="106"/>
      <c r="L397" s="106"/>
      <c r="M397" s="122"/>
      <c r="N397" s="122"/>
      <c r="O397" s="122"/>
      <c r="P397" s="122"/>
      <c r="Q397" s="106">
        <f t="shared" si="68"/>
        <v>0</v>
      </c>
    </row>
    <row r="398" spans="2:17" ht="34.5" hidden="1" customHeight="1" x14ac:dyDescent="0.25">
      <c r="B398" s="325" t="s">
        <v>545</v>
      </c>
      <c r="C398" s="326"/>
      <c r="D398" s="326"/>
      <c r="E398" s="327"/>
      <c r="F398" s="106">
        <f t="shared" si="65"/>
        <v>0</v>
      </c>
      <c r="G398" s="191"/>
      <c r="H398" s="122"/>
      <c r="I398" s="122"/>
      <c r="J398" s="122"/>
      <c r="K398" s="106"/>
      <c r="L398" s="106"/>
      <c r="M398" s="122"/>
      <c r="N398" s="122"/>
      <c r="O398" s="122"/>
      <c r="P398" s="122"/>
      <c r="Q398" s="106">
        <f t="shared" si="68"/>
        <v>0</v>
      </c>
    </row>
    <row r="399" spans="2:17" ht="42" hidden="1" customHeight="1" x14ac:dyDescent="0.25">
      <c r="B399" s="325" t="s">
        <v>546</v>
      </c>
      <c r="C399" s="326"/>
      <c r="D399" s="326"/>
      <c r="E399" s="327"/>
      <c r="F399" s="106">
        <f t="shared" si="65"/>
        <v>0</v>
      </c>
      <c r="G399" s="191"/>
      <c r="H399" s="122"/>
      <c r="I399" s="122"/>
      <c r="J399" s="122"/>
      <c r="K399" s="106"/>
      <c r="L399" s="106"/>
      <c r="M399" s="122"/>
      <c r="N399" s="122"/>
      <c r="O399" s="122"/>
      <c r="P399" s="122"/>
      <c r="Q399" s="106">
        <f t="shared" si="68"/>
        <v>0</v>
      </c>
    </row>
    <row r="400" spans="2:17" ht="34.5" hidden="1" customHeight="1" x14ac:dyDescent="0.25">
      <c r="B400" s="325" t="s">
        <v>547</v>
      </c>
      <c r="C400" s="326"/>
      <c r="D400" s="326"/>
      <c r="E400" s="327"/>
      <c r="F400" s="106">
        <f t="shared" si="65"/>
        <v>0</v>
      </c>
      <c r="G400" s="191"/>
      <c r="H400" s="122"/>
      <c r="I400" s="122"/>
      <c r="J400" s="122"/>
      <c r="K400" s="106"/>
      <c r="L400" s="106"/>
      <c r="M400" s="122"/>
      <c r="N400" s="122"/>
      <c r="O400" s="122"/>
      <c r="P400" s="122"/>
      <c r="Q400" s="106">
        <f t="shared" si="68"/>
        <v>0</v>
      </c>
    </row>
    <row r="401" spans="2:17" ht="33.75" hidden="1" customHeight="1" x14ac:dyDescent="0.25">
      <c r="B401" s="325" t="s">
        <v>548</v>
      </c>
      <c r="C401" s="326"/>
      <c r="D401" s="326"/>
      <c r="E401" s="327"/>
      <c r="F401" s="106">
        <f t="shared" si="65"/>
        <v>0</v>
      </c>
      <c r="G401" s="191"/>
      <c r="H401" s="122"/>
      <c r="I401" s="122"/>
      <c r="J401" s="122"/>
      <c r="K401" s="106"/>
      <c r="L401" s="106"/>
      <c r="M401" s="122"/>
      <c r="N401" s="122"/>
      <c r="O401" s="122"/>
      <c r="P401" s="122"/>
      <c r="Q401" s="106">
        <f t="shared" si="68"/>
        <v>0</v>
      </c>
    </row>
    <row r="402" spans="2:17" ht="35.25" hidden="1" customHeight="1" x14ac:dyDescent="0.25">
      <c r="B402" s="325" t="s">
        <v>549</v>
      </c>
      <c r="C402" s="326"/>
      <c r="D402" s="326"/>
      <c r="E402" s="327"/>
      <c r="F402" s="106">
        <f t="shared" si="65"/>
        <v>0</v>
      </c>
      <c r="G402" s="191"/>
      <c r="H402" s="122"/>
      <c r="I402" s="122"/>
      <c r="J402" s="122"/>
      <c r="K402" s="106"/>
      <c r="L402" s="106"/>
      <c r="M402" s="122"/>
      <c r="N402" s="122"/>
      <c r="O402" s="122"/>
      <c r="P402" s="122"/>
      <c r="Q402" s="106">
        <f t="shared" si="68"/>
        <v>0</v>
      </c>
    </row>
    <row r="403" spans="2:17" ht="47.25" hidden="1" customHeight="1" x14ac:dyDescent="0.25">
      <c r="B403" s="325" t="s">
        <v>551</v>
      </c>
      <c r="C403" s="326"/>
      <c r="D403" s="326"/>
      <c r="E403" s="327"/>
      <c r="F403" s="106">
        <f t="shared" si="65"/>
        <v>0</v>
      </c>
      <c r="G403" s="191"/>
      <c r="H403" s="122"/>
      <c r="I403" s="122"/>
      <c r="J403" s="122"/>
      <c r="K403" s="106"/>
      <c r="L403" s="106"/>
      <c r="M403" s="122"/>
      <c r="N403" s="122"/>
      <c r="O403" s="122"/>
      <c r="P403" s="122"/>
      <c r="Q403" s="106">
        <f t="shared" si="68"/>
        <v>0</v>
      </c>
    </row>
    <row r="404" spans="2:17" ht="49.5" hidden="1" customHeight="1" x14ac:dyDescent="0.25">
      <c r="B404" s="325" t="s">
        <v>552</v>
      </c>
      <c r="C404" s="326"/>
      <c r="D404" s="326"/>
      <c r="E404" s="327"/>
      <c r="F404" s="106">
        <f t="shared" si="65"/>
        <v>0</v>
      </c>
      <c r="G404" s="191"/>
      <c r="H404" s="122"/>
      <c r="I404" s="122"/>
      <c r="J404" s="122"/>
      <c r="K404" s="106"/>
      <c r="L404" s="106"/>
      <c r="M404" s="122"/>
      <c r="N404" s="122"/>
      <c r="O404" s="122"/>
      <c r="P404" s="122"/>
      <c r="Q404" s="106">
        <f t="shared" si="68"/>
        <v>0</v>
      </c>
    </row>
    <row r="405" spans="2:17" ht="43.5" hidden="1" customHeight="1" x14ac:dyDescent="0.25">
      <c r="B405" s="325" t="s">
        <v>553</v>
      </c>
      <c r="C405" s="326"/>
      <c r="D405" s="326"/>
      <c r="E405" s="327"/>
      <c r="F405" s="106">
        <f t="shared" si="65"/>
        <v>0</v>
      </c>
      <c r="G405" s="191"/>
      <c r="H405" s="122"/>
      <c r="I405" s="122"/>
      <c r="J405" s="122"/>
      <c r="K405" s="106"/>
      <c r="L405" s="106"/>
      <c r="M405" s="122"/>
      <c r="N405" s="122"/>
      <c r="O405" s="122"/>
      <c r="P405" s="122"/>
      <c r="Q405" s="106">
        <f t="shared" si="68"/>
        <v>0</v>
      </c>
    </row>
    <row r="406" spans="2:17" ht="15" hidden="1" customHeight="1" x14ac:dyDescent="0.25">
      <c r="B406" s="325"/>
      <c r="C406" s="326"/>
      <c r="D406" s="326"/>
      <c r="E406" s="327"/>
      <c r="F406" s="106">
        <f t="shared" si="65"/>
        <v>0</v>
      </c>
      <c r="G406" s="153"/>
      <c r="H406" s="122"/>
      <c r="I406" s="122"/>
      <c r="J406" s="122"/>
      <c r="K406" s="106"/>
      <c r="L406" s="106"/>
      <c r="M406" s="122"/>
      <c r="N406" s="122"/>
      <c r="O406" s="122"/>
      <c r="P406" s="122"/>
      <c r="Q406" s="106"/>
    </row>
    <row r="407" spans="2:17" ht="57" hidden="1" customHeight="1" x14ac:dyDescent="0.25">
      <c r="B407" s="120">
        <v>3719700</v>
      </c>
      <c r="C407" s="120">
        <v>9700</v>
      </c>
      <c r="D407" s="109"/>
      <c r="E407" s="192" t="s">
        <v>199</v>
      </c>
      <c r="F407" s="106">
        <f t="shared" ref="F407:F432" si="69">G407+J407</f>
        <v>0</v>
      </c>
      <c r="G407" s="110">
        <f>SUM(G408:G413)</f>
        <v>0</v>
      </c>
      <c r="H407" s="114">
        <f>SUM(H408:H413)</f>
        <v>0</v>
      </c>
      <c r="I407" s="114">
        <f>SUM(I408:I413)</f>
        <v>0</v>
      </c>
      <c r="J407" s="114">
        <f>SUM(J408:J413)</f>
        <v>0</v>
      </c>
      <c r="K407" s="106">
        <f t="shared" ref="K407:K432" si="70">M407+P407</f>
        <v>0</v>
      </c>
      <c r="L407" s="114">
        <f>SUM(L408:L413)</f>
        <v>0</v>
      </c>
      <c r="M407" s="114">
        <f>SUM(M408:M413)</f>
        <v>0</v>
      </c>
      <c r="N407" s="114">
        <f>SUM(N408:N413)</f>
        <v>0</v>
      </c>
      <c r="O407" s="114">
        <f>SUM(O408:O413)</f>
        <v>0</v>
      </c>
      <c r="P407" s="114">
        <f>SUM(P408:P413)</f>
        <v>0</v>
      </c>
      <c r="Q407" s="106">
        <f t="shared" ref="Q407:Q432" si="71">F407+K407</f>
        <v>0</v>
      </c>
    </row>
    <row r="408" spans="2:17" ht="30" hidden="1" customHeight="1" x14ac:dyDescent="0.25">
      <c r="B408" s="115">
        <v>3719700</v>
      </c>
      <c r="C408" s="115">
        <v>9720</v>
      </c>
      <c r="D408" s="111" t="s">
        <v>296</v>
      </c>
      <c r="E408" s="169" t="s">
        <v>200</v>
      </c>
      <c r="F408" s="106">
        <f t="shared" si="69"/>
        <v>0</v>
      </c>
      <c r="G408" s="113"/>
      <c r="H408" s="114"/>
      <c r="I408" s="114"/>
      <c r="J408" s="114"/>
      <c r="K408" s="106">
        <f t="shared" si="70"/>
        <v>0</v>
      </c>
      <c r="L408" s="106"/>
      <c r="M408" s="114"/>
      <c r="N408" s="114"/>
      <c r="O408" s="114"/>
      <c r="P408" s="114"/>
      <c r="Q408" s="106">
        <f t="shared" si="71"/>
        <v>0</v>
      </c>
    </row>
    <row r="409" spans="2:17" ht="36.75" hidden="1" customHeight="1" x14ac:dyDescent="0.25">
      <c r="B409" s="115">
        <v>3719700</v>
      </c>
      <c r="C409" s="115">
        <v>9730</v>
      </c>
      <c r="D409" s="111" t="s">
        <v>296</v>
      </c>
      <c r="E409" s="169" t="s">
        <v>201</v>
      </c>
      <c r="F409" s="106">
        <f t="shared" si="69"/>
        <v>0</v>
      </c>
      <c r="G409" s="113"/>
      <c r="H409" s="114"/>
      <c r="I409" s="114"/>
      <c r="J409" s="114"/>
      <c r="K409" s="106">
        <f t="shared" si="70"/>
        <v>0</v>
      </c>
      <c r="L409" s="106"/>
      <c r="M409" s="114"/>
      <c r="N409" s="114"/>
      <c r="O409" s="114"/>
      <c r="P409" s="114"/>
      <c r="Q409" s="106">
        <f t="shared" si="71"/>
        <v>0</v>
      </c>
    </row>
    <row r="410" spans="2:17" ht="30" hidden="1" customHeight="1" x14ac:dyDescent="0.25">
      <c r="B410" s="115">
        <v>3719700</v>
      </c>
      <c r="C410" s="115">
        <v>9740</v>
      </c>
      <c r="D410" s="111" t="s">
        <v>296</v>
      </c>
      <c r="E410" s="169" t="s">
        <v>202</v>
      </c>
      <c r="F410" s="106">
        <f t="shared" si="69"/>
        <v>0</v>
      </c>
      <c r="G410" s="113"/>
      <c r="H410" s="114"/>
      <c r="I410" s="114"/>
      <c r="J410" s="114"/>
      <c r="K410" s="106">
        <f t="shared" si="70"/>
        <v>0</v>
      </c>
      <c r="L410" s="106"/>
      <c r="M410" s="114"/>
      <c r="N410" s="114"/>
      <c r="O410" s="114"/>
      <c r="P410" s="114"/>
      <c r="Q410" s="106">
        <f t="shared" si="71"/>
        <v>0</v>
      </c>
    </row>
    <row r="411" spans="2:17" ht="45" hidden="1" customHeight="1" x14ac:dyDescent="0.25">
      <c r="B411" s="115">
        <v>3719700</v>
      </c>
      <c r="C411" s="115">
        <v>9750</v>
      </c>
      <c r="D411" s="111" t="s">
        <v>296</v>
      </c>
      <c r="E411" s="169" t="s">
        <v>203</v>
      </c>
      <c r="F411" s="106">
        <f t="shared" si="69"/>
        <v>0</v>
      </c>
      <c r="G411" s="113"/>
      <c r="H411" s="114"/>
      <c r="I411" s="114"/>
      <c r="J411" s="114"/>
      <c r="K411" s="106">
        <f t="shared" si="70"/>
        <v>0</v>
      </c>
      <c r="L411" s="106"/>
      <c r="M411" s="114"/>
      <c r="N411" s="114"/>
      <c r="O411" s="114"/>
      <c r="P411" s="114"/>
      <c r="Q411" s="106">
        <f t="shared" si="71"/>
        <v>0</v>
      </c>
    </row>
    <row r="412" spans="2:17" ht="45" hidden="1" customHeight="1" x14ac:dyDescent="0.25">
      <c r="B412" s="115">
        <v>3719700</v>
      </c>
      <c r="C412" s="115">
        <v>9760</v>
      </c>
      <c r="D412" s="111" t="s">
        <v>296</v>
      </c>
      <c r="E412" s="169" t="s">
        <v>204</v>
      </c>
      <c r="F412" s="106">
        <f t="shared" si="69"/>
        <v>0</v>
      </c>
      <c r="G412" s="113"/>
      <c r="H412" s="114"/>
      <c r="I412" s="114"/>
      <c r="J412" s="114"/>
      <c r="K412" s="106">
        <f t="shared" si="70"/>
        <v>0</v>
      </c>
      <c r="L412" s="106"/>
      <c r="M412" s="114"/>
      <c r="N412" s="114"/>
      <c r="O412" s="114"/>
      <c r="P412" s="114"/>
      <c r="Q412" s="106">
        <f t="shared" si="71"/>
        <v>0</v>
      </c>
    </row>
    <row r="413" spans="2:17" ht="15" hidden="1" customHeight="1" x14ac:dyDescent="0.25">
      <c r="B413" s="115">
        <v>3719770</v>
      </c>
      <c r="C413" s="115">
        <v>9770</v>
      </c>
      <c r="D413" s="111" t="s">
        <v>296</v>
      </c>
      <c r="E413" s="169" t="s">
        <v>205</v>
      </c>
      <c r="F413" s="106">
        <f t="shared" si="69"/>
        <v>0</v>
      </c>
      <c r="G413" s="113"/>
      <c r="H413" s="114"/>
      <c r="I413" s="114"/>
      <c r="J413" s="114"/>
      <c r="K413" s="106">
        <f t="shared" si="70"/>
        <v>0</v>
      </c>
      <c r="L413" s="114"/>
      <c r="M413" s="114"/>
      <c r="N413" s="114"/>
      <c r="O413" s="114"/>
      <c r="P413" s="114"/>
      <c r="Q413" s="106">
        <f t="shared" si="71"/>
        <v>0</v>
      </c>
    </row>
    <row r="414" spans="2:17" ht="15" hidden="1" customHeight="1" x14ac:dyDescent="0.25">
      <c r="B414" s="325" t="s">
        <v>136</v>
      </c>
      <c r="C414" s="326"/>
      <c r="D414" s="326"/>
      <c r="E414" s="327"/>
      <c r="F414" s="106">
        <f t="shared" si="69"/>
        <v>0</v>
      </c>
      <c r="G414" s="113"/>
      <c r="H414" s="114"/>
      <c r="I414" s="114"/>
      <c r="J414" s="114"/>
      <c r="K414" s="106">
        <f t="shared" si="70"/>
        <v>0</v>
      </c>
      <c r="L414" s="106"/>
      <c r="M414" s="114"/>
      <c r="N414" s="114"/>
      <c r="O414" s="114"/>
      <c r="P414" s="114"/>
      <c r="Q414" s="106">
        <f t="shared" si="71"/>
        <v>0</v>
      </c>
    </row>
    <row r="415" spans="2:17" ht="15" hidden="1" customHeight="1" x14ac:dyDescent="0.25">
      <c r="B415" s="325" t="s">
        <v>145</v>
      </c>
      <c r="C415" s="326"/>
      <c r="D415" s="326"/>
      <c r="E415" s="327"/>
      <c r="F415" s="106">
        <f t="shared" si="69"/>
        <v>0</v>
      </c>
      <c r="G415" s="113"/>
      <c r="H415" s="114"/>
      <c r="I415" s="114"/>
      <c r="J415" s="114"/>
      <c r="K415" s="106">
        <f t="shared" si="70"/>
        <v>0</v>
      </c>
      <c r="L415" s="106"/>
      <c r="M415" s="114"/>
      <c r="N415" s="114"/>
      <c r="O415" s="114"/>
      <c r="P415" s="114"/>
      <c r="Q415" s="106">
        <f t="shared" si="71"/>
        <v>0</v>
      </c>
    </row>
    <row r="416" spans="2:17" ht="42.75" hidden="1" customHeight="1" x14ac:dyDescent="0.25">
      <c r="B416" s="120">
        <v>3719810</v>
      </c>
      <c r="C416" s="120">
        <v>9810</v>
      </c>
      <c r="D416" s="109" t="s">
        <v>296</v>
      </c>
      <c r="E416" s="192" t="s">
        <v>116</v>
      </c>
      <c r="F416" s="106">
        <f t="shared" si="69"/>
        <v>0</v>
      </c>
      <c r="G416" s="110">
        <f>SUM(G417:G431)</f>
        <v>0</v>
      </c>
      <c r="H416" s="110">
        <f>SUM(H417:H431)</f>
        <v>0</v>
      </c>
      <c r="I416" s="110">
        <f>SUM(I417:I431)</f>
        <v>0</v>
      </c>
      <c r="J416" s="110">
        <f>SUM(J417:J431)</f>
        <v>0</v>
      </c>
      <c r="K416" s="106">
        <f t="shared" si="70"/>
        <v>0</v>
      </c>
      <c r="L416" s="110">
        <f>SUM(L417:L431)</f>
        <v>0</v>
      </c>
      <c r="M416" s="110">
        <f>SUM(M417:M431)</f>
        <v>0</v>
      </c>
      <c r="N416" s="110">
        <f>SUM(N417:N431)</f>
        <v>0</v>
      </c>
      <c r="O416" s="110">
        <f>SUM(O417:O431)</f>
        <v>0</v>
      </c>
      <c r="P416" s="110">
        <f>SUM(P417:P431)</f>
        <v>0</v>
      </c>
      <c r="Q416" s="106">
        <f t="shared" si="71"/>
        <v>0</v>
      </c>
    </row>
    <row r="417" spans="2:17" ht="15" hidden="1" customHeight="1" x14ac:dyDescent="0.25">
      <c r="B417" s="325" t="s">
        <v>117</v>
      </c>
      <c r="C417" s="326"/>
      <c r="D417" s="326"/>
      <c r="E417" s="327"/>
      <c r="F417" s="108">
        <f t="shared" si="69"/>
        <v>0</v>
      </c>
      <c r="G417" s="153"/>
      <c r="H417" s="122"/>
      <c r="I417" s="122"/>
      <c r="J417" s="122"/>
      <c r="K417" s="108">
        <f t="shared" si="70"/>
        <v>0</v>
      </c>
      <c r="L417" s="108"/>
      <c r="M417" s="122"/>
      <c r="N417" s="122"/>
      <c r="O417" s="122"/>
      <c r="P417" s="122"/>
      <c r="Q417" s="108">
        <f t="shared" si="71"/>
        <v>0</v>
      </c>
    </row>
    <row r="418" spans="2:17" ht="15" hidden="1" customHeight="1" x14ac:dyDescent="0.25">
      <c r="B418" s="325" t="s">
        <v>118</v>
      </c>
      <c r="C418" s="326"/>
      <c r="D418" s="326"/>
      <c r="E418" s="327"/>
      <c r="F418" s="108">
        <f t="shared" si="69"/>
        <v>0</v>
      </c>
      <c r="G418" s="153"/>
      <c r="H418" s="122"/>
      <c r="I418" s="122"/>
      <c r="J418" s="122"/>
      <c r="K418" s="108">
        <f t="shared" si="70"/>
        <v>0</v>
      </c>
      <c r="L418" s="108"/>
      <c r="M418" s="122"/>
      <c r="N418" s="122"/>
      <c r="O418" s="122"/>
      <c r="P418" s="122"/>
      <c r="Q418" s="108">
        <f t="shared" si="71"/>
        <v>0</v>
      </c>
    </row>
    <row r="419" spans="2:17" ht="15" hidden="1" customHeight="1" x14ac:dyDescent="0.25">
      <c r="B419" s="325" t="s">
        <v>119</v>
      </c>
      <c r="C419" s="326"/>
      <c r="D419" s="326"/>
      <c r="E419" s="327"/>
      <c r="F419" s="108">
        <f t="shared" si="69"/>
        <v>0</v>
      </c>
      <c r="G419" s="153"/>
      <c r="H419" s="122"/>
      <c r="I419" s="122"/>
      <c r="J419" s="122"/>
      <c r="K419" s="108">
        <f t="shared" si="70"/>
        <v>0</v>
      </c>
      <c r="L419" s="108"/>
      <c r="M419" s="122"/>
      <c r="N419" s="122"/>
      <c r="O419" s="122"/>
      <c r="P419" s="122"/>
      <c r="Q419" s="108">
        <f t="shared" si="71"/>
        <v>0</v>
      </c>
    </row>
    <row r="420" spans="2:17" ht="15" hidden="1" customHeight="1" x14ac:dyDescent="0.25">
      <c r="B420" s="325" t="s">
        <v>120</v>
      </c>
      <c r="C420" s="326"/>
      <c r="D420" s="326"/>
      <c r="E420" s="327"/>
      <c r="F420" s="108">
        <f t="shared" si="69"/>
        <v>0</v>
      </c>
      <c r="G420" s="153"/>
      <c r="H420" s="122"/>
      <c r="I420" s="122"/>
      <c r="J420" s="122"/>
      <c r="K420" s="108">
        <f t="shared" si="70"/>
        <v>0</v>
      </c>
      <c r="L420" s="108"/>
      <c r="M420" s="122"/>
      <c r="N420" s="122"/>
      <c r="O420" s="122"/>
      <c r="P420" s="122"/>
      <c r="Q420" s="108">
        <f t="shared" si="71"/>
        <v>0</v>
      </c>
    </row>
    <row r="421" spans="2:17" ht="15" hidden="1" customHeight="1" x14ac:dyDescent="0.25">
      <c r="B421" s="325" t="s">
        <v>121</v>
      </c>
      <c r="C421" s="326"/>
      <c r="D421" s="326"/>
      <c r="E421" s="327"/>
      <c r="F421" s="108">
        <f t="shared" si="69"/>
        <v>0</v>
      </c>
      <c r="G421" s="153"/>
      <c r="H421" s="122"/>
      <c r="I421" s="122"/>
      <c r="J421" s="122"/>
      <c r="K421" s="108">
        <f t="shared" si="70"/>
        <v>0</v>
      </c>
      <c r="L421" s="108"/>
      <c r="M421" s="122"/>
      <c r="N421" s="122"/>
      <c r="O421" s="122"/>
      <c r="P421" s="122"/>
      <c r="Q421" s="108">
        <f t="shared" si="71"/>
        <v>0</v>
      </c>
    </row>
    <row r="422" spans="2:17" ht="15" hidden="1" customHeight="1" x14ac:dyDescent="0.25">
      <c r="B422" s="325" t="s">
        <v>122</v>
      </c>
      <c r="C422" s="326"/>
      <c r="D422" s="326"/>
      <c r="E422" s="327"/>
      <c r="F422" s="108">
        <f t="shared" si="69"/>
        <v>0</v>
      </c>
      <c r="G422" s="153"/>
      <c r="H422" s="122"/>
      <c r="I422" s="122"/>
      <c r="J422" s="122"/>
      <c r="K422" s="108">
        <f t="shared" si="70"/>
        <v>0</v>
      </c>
      <c r="L422" s="108"/>
      <c r="M422" s="122"/>
      <c r="N422" s="122"/>
      <c r="O422" s="122"/>
      <c r="P422" s="122"/>
      <c r="Q422" s="108">
        <f t="shared" si="71"/>
        <v>0</v>
      </c>
    </row>
    <row r="423" spans="2:17" ht="15" hidden="1" customHeight="1" x14ac:dyDescent="0.25">
      <c r="B423" s="325" t="s">
        <v>123</v>
      </c>
      <c r="C423" s="326"/>
      <c r="D423" s="326"/>
      <c r="E423" s="327"/>
      <c r="F423" s="108">
        <f t="shared" si="69"/>
        <v>0</v>
      </c>
      <c r="G423" s="153"/>
      <c r="H423" s="122"/>
      <c r="I423" s="122"/>
      <c r="J423" s="122"/>
      <c r="K423" s="108">
        <f t="shared" si="70"/>
        <v>0</v>
      </c>
      <c r="L423" s="108"/>
      <c r="M423" s="122"/>
      <c r="N423" s="122"/>
      <c r="O423" s="122"/>
      <c r="P423" s="122"/>
      <c r="Q423" s="108">
        <f t="shared" si="71"/>
        <v>0</v>
      </c>
    </row>
    <row r="424" spans="2:17" ht="15" hidden="1" customHeight="1" x14ac:dyDescent="0.25">
      <c r="B424" s="325" t="s">
        <v>124</v>
      </c>
      <c r="C424" s="326"/>
      <c r="D424" s="326"/>
      <c r="E424" s="327"/>
      <c r="F424" s="108">
        <f t="shared" si="69"/>
        <v>0</v>
      </c>
      <c r="G424" s="153"/>
      <c r="H424" s="122"/>
      <c r="I424" s="122"/>
      <c r="J424" s="122"/>
      <c r="K424" s="108">
        <f t="shared" si="70"/>
        <v>0</v>
      </c>
      <c r="L424" s="108"/>
      <c r="M424" s="122"/>
      <c r="N424" s="122"/>
      <c r="O424" s="122"/>
      <c r="P424" s="122"/>
      <c r="Q424" s="108">
        <f t="shared" si="71"/>
        <v>0</v>
      </c>
    </row>
    <row r="425" spans="2:17" ht="15" hidden="1" customHeight="1" x14ac:dyDescent="0.25">
      <c r="B425" s="325" t="s">
        <v>125</v>
      </c>
      <c r="C425" s="326"/>
      <c r="D425" s="326"/>
      <c r="E425" s="327"/>
      <c r="F425" s="108">
        <f t="shared" si="69"/>
        <v>0</v>
      </c>
      <c r="G425" s="153"/>
      <c r="H425" s="122"/>
      <c r="I425" s="122"/>
      <c r="J425" s="122"/>
      <c r="K425" s="108">
        <f t="shared" si="70"/>
        <v>0</v>
      </c>
      <c r="L425" s="108"/>
      <c r="M425" s="122"/>
      <c r="N425" s="122"/>
      <c r="O425" s="122"/>
      <c r="P425" s="122"/>
      <c r="Q425" s="108">
        <f t="shared" si="71"/>
        <v>0</v>
      </c>
    </row>
    <row r="426" spans="2:17" ht="15" hidden="1" customHeight="1" x14ac:dyDescent="0.25">
      <c r="B426" s="325" t="s">
        <v>126</v>
      </c>
      <c r="C426" s="326"/>
      <c r="D426" s="326"/>
      <c r="E426" s="327"/>
      <c r="F426" s="108">
        <f t="shared" si="69"/>
        <v>0</v>
      </c>
      <c r="G426" s="153"/>
      <c r="H426" s="122"/>
      <c r="I426" s="122"/>
      <c r="J426" s="122"/>
      <c r="K426" s="108">
        <f t="shared" si="70"/>
        <v>0</v>
      </c>
      <c r="L426" s="108"/>
      <c r="M426" s="122"/>
      <c r="N426" s="122"/>
      <c r="O426" s="122"/>
      <c r="P426" s="122"/>
      <c r="Q426" s="108">
        <f t="shared" si="71"/>
        <v>0</v>
      </c>
    </row>
    <row r="427" spans="2:17" ht="15" hidden="1" customHeight="1" x14ac:dyDescent="0.25">
      <c r="B427" s="325" t="s">
        <v>127</v>
      </c>
      <c r="C427" s="326"/>
      <c r="D427" s="326"/>
      <c r="E427" s="327"/>
      <c r="F427" s="108">
        <f t="shared" si="69"/>
        <v>0</v>
      </c>
      <c r="G427" s="153"/>
      <c r="H427" s="122"/>
      <c r="I427" s="122"/>
      <c r="J427" s="122"/>
      <c r="K427" s="108">
        <f t="shared" si="70"/>
        <v>0</v>
      </c>
      <c r="L427" s="108"/>
      <c r="M427" s="122"/>
      <c r="N427" s="122"/>
      <c r="O427" s="122"/>
      <c r="P427" s="122"/>
      <c r="Q427" s="108">
        <f t="shared" si="71"/>
        <v>0</v>
      </c>
    </row>
    <row r="428" spans="2:17" ht="15" hidden="1" customHeight="1" x14ac:dyDescent="0.25">
      <c r="B428" s="325" t="s">
        <v>128</v>
      </c>
      <c r="C428" s="326"/>
      <c r="D428" s="326"/>
      <c r="E428" s="327"/>
      <c r="F428" s="108">
        <f t="shared" si="69"/>
        <v>0</v>
      </c>
      <c r="G428" s="153"/>
      <c r="H428" s="122"/>
      <c r="I428" s="122"/>
      <c r="J428" s="122"/>
      <c r="K428" s="108">
        <f t="shared" si="70"/>
        <v>0</v>
      </c>
      <c r="L428" s="108"/>
      <c r="M428" s="122"/>
      <c r="N428" s="122"/>
      <c r="O428" s="122"/>
      <c r="P428" s="122"/>
      <c r="Q428" s="108">
        <f t="shared" si="71"/>
        <v>0</v>
      </c>
    </row>
    <row r="429" spans="2:17" ht="15" hidden="1" customHeight="1" x14ac:dyDescent="0.25">
      <c r="B429" s="325" t="s">
        <v>129</v>
      </c>
      <c r="C429" s="326"/>
      <c r="D429" s="326"/>
      <c r="E429" s="327"/>
      <c r="F429" s="108">
        <f t="shared" si="69"/>
        <v>0</v>
      </c>
      <c r="G429" s="153"/>
      <c r="H429" s="122"/>
      <c r="I429" s="122"/>
      <c r="J429" s="122"/>
      <c r="K429" s="108">
        <f t="shared" si="70"/>
        <v>0</v>
      </c>
      <c r="L429" s="108"/>
      <c r="M429" s="122"/>
      <c r="N429" s="122"/>
      <c r="O429" s="122"/>
      <c r="P429" s="122"/>
      <c r="Q429" s="108">
        <f t="shared" si="71"/>
        <v>0</v>
      </c>
    </row>
    <row r="430" spans="2:17" ht="15" hidden="1" customHeight="1" x14ac:dyDescent="0.25">
      <c r="B430" s="325" t="s">
        <v>130</v>
      </c>
      <c r="C430" s="326"/>
      <c r="D430" s="326"/>
      <c r="E430" s="327"/>
      <c r="F430" s="108">
        <f t="shared" si="69"/>
        <v>0</v>
      </c>
      <c r="G430" s="153"/>
      <c r="H430" s="122"/>
      <c r="I430" s="122"/>
      <c r="J430" s="122"/>
      <c r="K430" s="108">
        <f t="shared" si="70"/>
        <v>0</v>
      </c>
      <c r="L430" s="108"/>
      <c r="M430" s="122"/>
      <c r="N430" s="122"/>
      <c r="O430" s="122"/>
      <c r="P430" s="122"/>
      <c r="Q430" s="108">
        <f t="shared" si="71"/>
        <v>0</v>
      </c>
    </row>
    <row r="431" spans="2:17" ht="15" hidden="1" customHeight="1" x14ac:dyDescent="0.25">
      <c r="B431" s="325" t="s">
        <v>131</v>
      </c>
      <c r="C431" s="326"/>
      <c r="D431" s="326"/>
      <c r="E431" s="327"/>
      <c r="F431" s="108">
        <f t="shared" si="69"/>
        <v>0</v>
      </c>
      <c r="G431" s="153"/>
      <c r="H431" s="122"/>
      <c r="I431" s="122"/>
      <c r="J431" s="122"/>
      <c r="K431" s="108">
        <f t="shared" si="70"/>
        <v>0</v>
      </c>
      <c r="L431" s="108"/>
      <c r="M431" s="122"/>
      <c r="N431" s="122"/>
      <c r="O431" s="122"/>
      <c r="P431" s="122"/>
      <c r="Q431" s="108">
        <f t="shared" si="71"/>
        <v>0</v>
      </c>
    </row>
    <row r="432" spans="2:17" ht="15" hidden="1" customHeight="1" x14ac:dyDescent="0.25">
      <c r="B432" s="325" t="s">
        <v>264</v>
      </c>
      <c r="C432" s="326"/>
      <c r="D432" s="326"/>
      <c r="E432" s="327"/>
      <c r="F432" s="108">
        <f t="shared" si="69"/>
        <v>0</v>
      </c>
      <c r="G432" s="153"/>
      <c r="H432" s="122"/>
      <c r="I432" s="122"/>
      <c r="J432" s="122"/>
      <c r="K432" s="108">
        <f t="shared" si="70"/>
        <v>0</v>
      </c>
      <c r="L432" s="108"/>
      <c r="M432" s="122"/>
      <c r="N432" s="122"/>
      <c r="O432" s="122"/>
      <c r="P432" s="122"/>
      <c r="Q432" s="108">
        <f t="shared" si="71"/>
        <v>0</v>
      </c>
    </row>
    <row r="433" spans="2:17" ht="15.6" x14ac:dyDescent="0.25">
      <c r="B433" s="328" t="s">
        <v>152</v>
      </c>
      <c r="C433" s="329"/>
      <c r="D433" s="329"/>
      <c r="E433" s="330"/>
      <c r="F433" s="124">
        <f t="shared" ref="F433:Q433" si="72">F13+F25+F104+F150+F182+F187+F194+F223+F275+F300+F306+F259+F246+F268</f>
        <v>104000</v>
      </c>
      <c r="G433" s="124">
        <f t="shared" si="72"/>
        <v>104000</v>
      </c>
      <c r="H433" s="124">
        <f t="shared" si="72"/>
        <v>0</v>
      </c>
      <c r="I433" s="124">
        <f t="shared" si="72"/>
        <v>0</v>
      </c>
      <c r="J433" s="124">
        <f t="shared" si="72"/>
        <v>0</v>
      </c>
      <c r="K433" s="124">
        <f t="shared" si="72"/>
        <v>3896000</v>
      </c>
      <c r="L433" s="124">
        <f t="shared" si="72"/>
        <v>3896000</v>
      </c>
      <c r="M433" s="124">
        <f t="shared" si="72"/>
        <v>0</v>
      </c>
      <c r="N433" s="124">
        <f t="shared" si="72"/>
        <v>0</v>
      </c>
      <c r="O433" s="124">
        <f t="shared" si="72"/>
        <v>0</v>
      </c>
      <c r="P433" s="124">
        <f t="shared" si="72"/>
        <v>3896000</v>
      </c>
      <c r="Q433" s="124">
        <f t="shared" si="72"/>
        <v>4000000</v>
      </c>
    </row>
    <row r="435" spans="2:17" ht="17.399999999999999" hidden="1" x14ac:dyDescent="0.3">
      <c r="B435" s="21" t="s">
        <v>622</v>
      </c>
      <c r="C435" s="21"/>
      <c r="D435" s="22"/>
      <c r="E435" s="22"/>
      <c r="F435" s="21"/>
      <c r="G435" s="21"/>
      <c r="H435" s="21"/>
      <c r="I435" s="21"/>
      <c r="J435" s="324"/>
      <c r="K435" s="324"/>
      <c r="L435" s="324"/>
      <c r="M435" s="324"/>
      <c r="N435" s="23"/>
      <c r="O435" s="21"/>
      <c r="P435" s="21" t="s">
        <v>54</v>
      </c>
      <c r="Q435" s="36"/>
    </row>
    <row r="436" spans="2:17" x14ac:dyDescent="0.25">
      <c r="B436" s="24"/>
      <c r="C436" s="24"/>
      <c r="D436" s="24"/>
      <c r="E436" s="24"/>
      <c r="F436" s="24"/>
      <c r="G436" s="24"/>
      <c r="H436" s="24"/>
      <c r="I436" s="25"/>
      <c r="J436" s="24"/>
      <c r="K436" s="24"/>
      <c r="L436" s="24"/>
      <c r="M436" s="25"/>
      <c r="N436" s="24"/>
      <c r="O436" s="24"/>
      <c r="P436" s="24"/>
      <c r="Q436" s="25"/>
    </row>
    <row r="437" spans="2:17" ht="17.399999999999999" hidden="1" x14ac:dyDescent="0.3">
      <c r="B437" s="21" t="s">
        <v>138</v>
      </c>
      <c r="C437" s="21"/>
      <c r="D437" s="21"/>
      <c r="E437" s="21"/>
      <c r="F437" s="21"/>
      <c r="G437" s="21"/>
      <c r="H437" s="24"/>
      <c r="I437" s="25"/>
      <c r="J437" s="24"/>
      <c r="K437" s="24"/>
      <c r="L437" s="24"/>
      <c r="M437" s="25"/>
      <c r="N437" s="24"/>
      <c r="O437" s="24"/>
      <c r="P437" s="21" t="s">
        <v>139</v>
      </c>
      <c r="Q437" s="25"/>
    </row>
    <row r="438" spans="2:17" ht="17.399999999999999" x14ac:dyDescent="0.3">
      <c r="B438" s="21" t="s">
        <v>550</v>
      </c>
      <c r="C438" s="21"/>
      <c r="D438" s="21"/>
      <c r="E438" s="21"/>
      <c r="F438" s="21"/>
      <c r="G438" s="21"/>
      <c r="H438" s="24"/>
      <c r="I438" s="25"/>
      <c r="J438" s="24"/>
      <c r="K438" s="24"/>
      <c r="L438" s="24"/>
      <c r="M438" s="25"/>
      <c r="N438" s="24"/>
      <c r="O438" s="24"/>
      <c r="P438" s="21" t="s">
        <v>259</v>
      </c>
      <c r="Q438" s="25"/>
    </row>
    <row r="440" spans="2:17" hidden="1" x14ac:dyDescent="0.25"/>
    <row r="441" spans="2:17" hidden="1" x14ac:dyDescent="0.25">
      <c r="D441" s="26"/>
      <c r="E441" s="26" t="s">
        <v>532</v>
      </c>
      <c r="F441" s="27"/>
      <c r="G441" s="28"/>
      <c r="H441" s="26"/>
      <c r="I441" s="26"/>
      <c r="J441" s="28"/>
      <c r="K441" s="27"/>
      <c r="L441" s="28"/>
      <c r="M441" s="28"/>
      <c r="N441" s="28"/>
      <c r="O441" s="28"/>
      <c r="P441" s="28"/>
      <c r="Q441" s="27"/>
    </row>
    <row r="442" spans="2:17" hidden="1" x14ac:dyDescent="0.25">
      <c r="D442" s="26"/>
      <c r="E442" s="26" t="s">
        <v>533</v>
      </c>
      <c r="F442" s="27"/>
      <c r="G442" s="28"/>
      <c r="H442" s="26"/>
      <c r="I442" s="26"/>
      <c r="J442" s="28"/>
      <c r="K442" s="27"/>
      <c r="L442" s="28"/>
      <c r="M442" s="28"/>
      <c r="N442" s="28"/>
      <c r="O442" s="28"/>
      <c r="P442" s="28"/>
      <c r="Q442" s="27"/>
    </row>
    <row r="443" spans="2:17" hidden="1" x14ac:dyDescent="0.25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5" spans="2:17" x14ac:dyDescent="0.25"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2:17" x14ac:dyDescent="0.25">
      <c r="E446" s="31"/>
      <c r="F446" s="32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2:17" x14ac:dyDescent="0.25">
      <c r="E447" s="33"/>
      <c r="F447" s="34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</row>
    <row r="449" spans="6:12" x14ac:dyDescent="0.25">
      <c r="F449" s="29"/>
    </row>
    <row r="450" spans="6:12" ht="15.6" x14ac:dyDescent="0.3">
      <c r="G450" s="35"/>
    </row>
    <row r="451" spans="6:12" x14ac:dyDescent="0.25">
      <c r="L451" s="15"/>
    </row>
    <row r="457" spans="6:12" x14ac:dyDescent="0.25">
      <c r="F457" s="29"/>
    </row>
  </sheetData>
  <mergeCells count="176">
    <mergeCell ref="O1:Q1"/>
    <mergeCell ref="B2:Q2"/>
    <mergeCell ref="O3:Q3"/>
    <mergeCell ref="B4:Q4"/>
    <mergeCell ref="D18:E18"/>
    <mergeCell ref="B5:D5"/>
    <mergeCell ref="B6:D6"/>
    <mergeCell ref="B8:B11"/>
    <mergeCell ref="C8:C11"/>
    <mergeCell ref="E8:E11"/>
    <mergeCell ref="Q8:Q11"/>
    <mergeCell ref="K9:K11"/>
    <mergeCell ref="L9:L11"/>
    <mergeCell ref="O10:O11"/>
    <mergeCell ref="M9:M11"/>
    <mergeCell ref="N10:N11"/>
    <mergeCell ref="N9:O9"/>
    <mergeCell ref="K8:P8"/>
    <mergeCell ref="P9:P11"/>
    <mergeCell ref="D82:E82"/>
    <mergeCell ref="F8:J8"/>
    <mergeCell ref="I10:I11"/>
    <mergeCell ref="G9:G11"/>
    <mergeCell ref="H9:I9"/>
    <mergeCell ref="H10:H11"/>
    <mergeCell ref="F9:F11"/>
    <mergeCell ref="D15:E15"/>
    <mergeCell ref="J9:J11"/>
    <mergeCell ref="C26:E26"/>
    <mergeCell ref="D78:E78"/>
    <mergeCell ref="C25:E25"/>
    <mergeCell ref="D8:D11"/>
    <mergeCell ref="D79:E79"/>
    <mergeCell ref="C13:E13"/>
    <mergeCell ref="D66:E66"/>
    <mergeCell ref="D68:E68"/>
    <mergeCell ref="D27:E27"/>
    <mergeCell ref="D21:E21"/>
    <mergeCell ref="C14:E14"/>
    <mergeCell ref="C150:E150"/>
    <mergeCell ref="C151:E151"/>
    <mergeCell ref="D152:E152"/>
    <mergeCell ref="D159:E159"/>
    <mergeCell ref="C104:E104"/>
    <mergeCell ref="D177:E177"/>
    <mergeCell ref="D85:E85"/>
    <mergeCell ref="D144:E144"/>
    <mergeCell ref="D146:E146"/>
    <mergeCell ref="D95:E95"/>
    <mergeCell ref="D138:E138"/>
    <mergeCell ref="D89:E89"/>
    <mergeCell ref="D92:E92"/>
    <mergeCell ref="D136:E136"/>
    <mergeCell ref="C105:E105"/>
    <mergeCell ref="D106:E106"/>
    <mergeCell ref="C188:E188"/>
    <mergeCell ref="C182:E182"/>
    <mergeCell ref="C183:E183"/>
    <mergeCell ref="D184:E184"/>
    <mergeCell ref="D185:E185"/>
    <mergeCell ref="D189:E189"/>
    <mergeCell ref="C187:E187"/>
    <mergeCell ref="D179:E179"/>
    <mergeCell ref="D161:E161"/>
    <mergeCell ref="D166:E166"/>
    <mergeCell ref="C260:E260"/>
    <mergeCell ref="C194:E194"/>
    <mergeCell ref="C195:E195"/>
    <mergeCell ref="D196:E196"/>
    <mergeCell ref="D201:E201"/>
    <mergeCell ref="C223:E223"/>
    <mergeCell ref="D244:E244"/>
    <mergeCell ref="C246:E246"/>
    <mergeCell ref="D206:E206"/>
    <mergeCell ref="D213:E213"/>
    <mergeCell ref="C224:E224"/>
    <mergeCell ref="D226:E226"/>
    <mergeCell ref="C247:E247"/>
    <mergeCell ref="D248:E248"/>
    <mergeCell ref="C259:E259"/>
    <mergeCell ref="D203:E203"/>
    <mergeCell ref="D218:E218"/>
    <mergeCell ref="C269:E269"/>
    <mergeCell ref="D277:E277"/>
    <mergeCell ref="D280:E280"/>
    <mergeCell ref="C275:E275"/>
    <mergeCell ref="B352:E352"/>
    <mergeCell ref="B353:E353"/>
    <mergeCell ref="B363:E363"/>
    <mergeCell ref="B356:E356"/>
    <mergeCell ref="B357:E357"/>
    <mergeCell ref="B354:E354"/>
    <mergeCell ref="B355:E355"/>
    <mergeCell ref="B362:E362"/>
    <mergeCell ref="B360:E360"/>
    <mergeCell ref="B361:E361"/>
    <mergeCell ref="B366:E366"/>
    <mergeCell ref="B367:E367"/>
    <mergeCell ref="C306:E306"/>
    <mergeCell ref="D284:E284"/>
    <mergeCell ref="D293:E293"/>
    <mergeCell ref="D272:E272"/>
    <mergeCell ref="C300:E300"/>
    <mergeCell ref="C276:E276"/>
    <mergeCell ref="B365:E365"/>
    <mergeCell ref="B348:E348"/>
    <mergeCell ref="B349:E349"/>
    <mergeCell ref="D317:E317"/>
    <mergeCell ref="B364:E364"/>
    <mergeCell ref="D318:E318"/>
    <mergeCell ref="B376:E376"/>
    <mergeCell ref="B394:E394"/>
    <mergeCell ref="B388:E388"/>
    <mergeCell ref="B389:E389"/>
    <mergeCell ref="B390:E390"/>
    <mergeCell ref="B391:E391"/>
    <mergeCell ref="D261:E261"/>
    <mergeCell ref="B264:E264"/>
    <mergeCell ref="C307:E307"/>
    <mergeCell ref="D308:E308"/>
    <mergeCell ref="C301:E301"/>
    <mergeCell ref="D302:E302"/>
    <mergeCell ref="D295:E295"/>
    <mergeCell ref="D304:E304"/>
    <mergeCell ref="C268:E268"/>
    <mergeCell ref="D270:E270"/>
    <mergeCell ref="B374:E374"/>
    <mergeCell ref="B375:E375"/>
    <mergeCell ref="B372:E372"/>
    <mergeCell ref="B373:E373"/>
    <mergeCell ref="B370:E370"/>
    <mergeCell ref="B371:E371"/>
    <mergeCell ref="B368:E368"/>
    <mergeCell ref="B369:E369"/>
    <mergeCell ref="B424:E424"/>
    <mergeCell ref="B422:E422"/>
    <mergeCell ref="B423:E423"/>
    <mergeCell ref="B377:E377"/>
    <mergeCell ref="B384:E384"/>
    <mergeCell ref="B385:E385"/>
    <mergeCell ref="B420:E420"/>
    <mergeCell ref="B421:E421"/>
    <mergeCell ref="B392:E392"/>
    <mergeCell ref="B387:E387"/>
    <mergeCell ref="B393:E393"/>
    <mergeCell ref="B397:E397"/>
    <mergeCell ref="B398:E398"/>
    <mergeCell ref="B415:E415"/>
    <mergeCell ref="B380:E380"/>
    <mergeCell ref="B382:E382"/>
    <mergeCell ref="B378:E378"/>
    <mergeCell ref="B379:E379"/>
    <mergeCell ref="J435:M435"/>
    <mergeCell ref="B403:E403"/>
    <mergeCell ref="B404:E404"/>
    <mergeCell ref="B405:E405"/>
    <mergeCell ref="B406:E406"/>
    <mergeCell ref="B395:E395"/>
    <mergeCell ref="B401:E401"/>
    <mergeCell ref="B419:E419"/>
    <mergeCell ref="B414:E414"/>
    <mergeCell ref="B399:E399"/>
    <mergeCell ref="B400:E400"/>
    <mergeCell ref="B396:E396"/>
    <mergeCell ref="B418:E418"/>
    <mergeCell ref="B402:E402"/>
    <mergeCell ref="B432:E432"/>
    <mergeCell ref="B433:E433"/>
    <mergeCell ref="B417:E417"/>
    <mergeCell ref="B429:E429"/>
    <mergeCell ref="B431:E431"/>
    <mergeCell ref="B428:E428"/>
    <mergeCell ref="B430:E430"/>
    <mergeCell ref="B426:E426"/>
    <mergeCell ref="B425:E425"/>
    <mergeCell ref="B427:E427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6" fitToHeight="8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22" min="1" max="16" man="1"/>
    <brk id="239" min="1" max="16" man="1"/>
    <brk id="245" min="1" max="16" man="1"/>
    <brk id="313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 000</vt:lpstr>
      <vt:lpstr>'Н 000'!Заголовки_для_друку</vt:lpstr>
      <vt:lpstr>СВОД!Заголовки_для_друку</vt:lpstr>
      <vt:lpstr>'Н 000'!Область_друку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Kushnir</cp:lastModifiedBy>
  <cp:lastPrinted>2023-09-25T11:24:15Z</cp:lastPrinted>
  <dcterms:created xsi:type="dcterms:W3CDTF">2014-01-17T10:52:16Z</dcterms:created>
  <dcterms:modified xsi:type="dcterms:W3CDTF">2023-09-27T09:15:33Z</dcterms:modified>
</cp:coreProperties>
</file>