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15\protokol\2_НаказиНачальника2023\1001_2000\"/>
    </mc:Choice>
  </mc:AlternateContent>
  <xr:revisionPtr revIDLastSave="0" documentId="8_{27C7C15B-32B5-48E0-867B-2169611AED61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СВОД" sheetId="113" r:id="rId1"/>
    <sheet name="Бюджет 2024" sheetId="112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'Бюджет 2024'!#REF!</definedName>
    <definedName name="_xlnm._FilterDatabase" localSheetId="0" hidden="1">СВОД!#REF!</definedName>
    <definedName name="В68">#REF!</definedName>
    <definedName name="вс">#REF!</definedName>
    <definedName name="_xlnm.Print_Titles" localSheetId="1">'Бюджет 2024'!$9:$12</definedName>
    <definedName name="_xlnm.Print_Titles" localSheetId="0">СВОД!$9:$12</definedName>
    <definedName name="_xlnm.Print_Area" localSheetId="1">'Бюджет 2024'!$A$1:$F$138</definedName>
    <definedName name="_xlnm.Print_Area" localSheetId="0">СВОД!$A$1:$F$139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12" l="1"/>
  <c r="D89" i="112" s="1"/>
  <c r="D51" i="112"/>
  <c r="C53" i="112"/>
  <c r="E42" i="112"/>
  <c r="E41" i="112" s="1"/>
  <c r="E14" i="112" s="1"/>
  <c r="C43" i="112"/>
  <c r="D32" i="112"/>
  <c r="C36" i="112"/>
  <c r="D23" i="112"/>
  <c r="C30" i="112"/>
  <c r="F14" i="112"/>
  <c r="D16" i="112"/>
  <c r="C22" i="112"/>
  <c r="C21" i="112"/>
  <c r="C20" i="112"/>
  <c r="C17" i="112"/>
  <c r="C18" i="112"/>
  <c r="C19" i="112"/>
  <c r="D37" i="112"/>
  <c r="D39" i="112"/>
  <c r="E47" i="112"/>
  <c r="D48" i="112"/>
  <c r="D47" i="112" s="1"/>
  <c r="C24" i="112"/>
  <c r="C25" i="112"/>
  <c r="C26" i="112"/>
  <c r="C27" i="112"/>
  <c r="C28" i="112"/>
  <c r="C29" i="112"/>
  <c r="C33" i="112"/>
  <c r="C34" i="112"/>
  <c r="C35" i="112"/>
  <c r="C38" i="112"/>
  <c r="C37" i="112" s="1"/>
  <c r="C40" i="112"/>
  <c r="C39" i="112" s="1"/>
  <c r="C44" i="112"/>
  <c r="C45" i="112"/>
  <c r="C49" i="112"/>
  <c r="C48" i="112" s="1"/>
  <c r="C50" i="112"/>
  <c r="C52" i="112"/>
  <c r="C51" i="112" s="1"/>
  <c r="D56" i="112"/>
  <c r="D55" i="112" s="1"/>
  <c r="D67" i="112"/>
  <c r="D71" i="112"/>
  <c r="E71" i="112"/>
  <c r="E74" i="112"/>
  <c r="E77" i="112"/>
  <c r="E82" i="112"/>
  <c r="E84" i="112"/>
  <c r="F84" i="112"/>
  <c r="F87" i="112" s="1"/>
  <c r="E85" i="112"/>
  <c r="F85" i="112"/>
  <c r="D90" i="112"/>
  <c r="C90" i="112" s="1"/>
  <c r="E95" i="112"/>
  <c r="F95" i="112"/>
  <c r="C54" i="112"/>
  <c r="C57" i="112"/>
  <c r="C58" i="112"/>
  <c r="C59" i="112"/>
  <c r="C60" i="112"/>
  <c r="C61" i="112"/>
  <c r="C62" i="112"/>
  <c r="C63" i="112"/>
  <c r="C64" i="112"/>
  <c r="C65" i="112"/>
  <c r="C66" i="112"/>
  <c r="C68" i="112"/>
  <c r="C67" i="112" s="1"/>
  <c r="C69" i="112"/>
  <c r="C72" i="112"/>
  <c r="C73" i="112"/>
  <c r="C75" i="112"/>
  <c r="C74" i="112" s="1"/>
  <c r="C78" i="112"/>
  <c r="C79" i="112"/>
  <c r="C80" i="112"/>
  <c r="C81" i="112"/>
  <c r="C83" i="112"/>
  <c r="C82" i="112" s="1"/>
  <c r="C85" i="112"/>
  <c r="C84" i="112" s="1"/>
  <c r="C86" i="112"/>
  <c r="C91" i="112"/>
  <c r="C92" i="112"/>
  <c r="C93" i="112"/>
  <c r="C94" i="112"/>
  <c r="C96" i="112"/>
  <c r="C97" i="112"/>
  <c r="C98" i="112"/>
  <c r="C99" i="112"/>
  <c r="C100" i="112"/>
  <c r="C101" i="112"/>
  <c r="C102" i="112"/>
  <c r="C103" i="112"/>
  <c r="C104" i="112"/>
  <c r="C105" i="112"/>
  <c r="C106" i="112"/>
  <c r="C107" i="112"/>
  <c r="C108" i="112"/>
  <c r="C109" i="112"/>
  <c r="C110" i="112"/>
  <c r="C111" i="112"/>
  <c r="C112" i="112"/>
  <c r="C113" i="112"/>
  <c r="C115" i="112"/>
  <c r="C116" i="112"/>
  <c r="C117" i="112"/>
  <c r="C118" i="112"/>
  <c r="C119" i="112"/>
  <c r="C120" i="112"/>
  <c r="C121" i="112"/>
  <c r="D125" i="112"/>
  <c r="E125" i="112"/>
  <c r="F125" i="112"/>
  <c r="C123" i="112"/>
  <c r="C124" i="112"/>
  <c r="C126" i="112"/>
  <c r="C127" i="112"/>
  <c r="C128" i="112"/>
  <c r="C129" i="112"/>
  <c r="C130" i="112"/>
  <c r="E131" i="112"/>
  <c r="C47" i="112" l="1"/>
  <c r="C23" i="112"/>
  <c r="C32" i="112"/>
  <c r="F89" i="112"/>
  <c r="F88" i="112" s="1"/>
  <c r="E89" i="112"/>
  <c r="E88" i="112" s="1"/>
  <c r="C125" i="112"/>
  <c r="F134" i="112"/>
  <c r="C71" i="112"/>
  <c r="C70" i="112" s="1"/>
  <c r="C42" i="112"/>
  <c r="C41" i="112" s="1"/>
  <c r="C16" i="112"/>
  <c r="D70" i="112"/>
  <c r="D46" i="112" s="1"/>
  <c r="C95" i="112"/>
  <c r="D31" i="112"/>
  <c r="C77" i="112"/>
  <c r="C76" i="112" s="1"/>
  <c r="E70" i="112"/>
  <c r="C56" i="112"/>
  <c r="C55" i="112" s="1"/>
  <c r="E76" i="112"/>
  <c r="D15" i="112"/>
  <c r="E46" i="112" l="1"/>
  <c r="E87" i="112" s="1"/>
  <c r="E134" i="112" s="1"/>
  <c r="C46" i="112"/>
  <c r="C31" i="112"/>
  <c r="D14" i="112"/>
  <c r="C15" i="112"/>
  <c r="D88" i="112"/>
  <c r="C88" i="112" s="1"/>
  <c r="C89" i="112"/>
  <c r="D87" i="112" l="1"/>
  <c r="D134" i="112" s="1"/>
  <c r="C14" i="112"/>
  <c r="C87" i="112" s="1"/>
  <c r="C134" i="112" l="1"/>
  <c r="H136" i="112" l="1"/>
  <c r="D145" i="112" s="1"/>
  <c r="E144" i="112"/>
  <c r="F144" i="112"/>
  <c r="J136" i="112"/>
  <c r="F145" i="112" s="1"/>
  <c r="I136" i="112"/>
  <c r="E145" i="112" s="1"/>
  <c r="D144" i="112"/>
  <c r="C144" i="112"/>
</calcChain>
</file>

<file path=xl/sharedStrings.xml><?xml version="1.0" encoding="utf-8"?>
<sst xmlns="http://schemas.openxmlformats.org/spreadsheetml/2006/main" count="311" uniqueCount="180">
  <si>
    <t>Загальний фонд</t>
  </si>
  <si>
    <t>Спеціальний фонд</t>
  </si>
  <si>
    <t>Інші надходження</t>
  </si>
  <si>
    <t>Податкові надходження</t>
  </si>
  <si>
    <t>Неподаткові надходження</t>
  </si>
  <si>
    <t>Доходи від операцій з капіталом</t>
  </si>
  <si>
    <t>Податок на прибуток підприємств</t>
  </si>
  <si>
    <t xml:space="preserve">Код </t>
  </si>
  <si>
    <t>Найменування доходів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</si>
  <si>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</si>
  <si>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21010000 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</si>
  <si>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</si>
  <si>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 1</t>
  </si>
  <si>
    <t xml:space="preserve">Інші надходження </t>
  </si>
  <si>
    <t xml:space="preserve">Надходження від орендної плати за користування цілісним майновим комплексом та іншим державним майном </t>
  </si>
  <si>
    <t xml:space="preserve">Інші джерела власних надходжень бюджетних установ </t>
  </si>
  <si>
    <t>Податок на прибуток підприємств та фінансових установ комунальної власності</t>
  </si>
  <si>
    <t>Плата за спеціальне використання рибних та інших водних ресурсів</t>
  </si>
  <si>
    <t>Плата за використання інших природних ресурсів</t>
  </si>
  <si>
    <t>Екологічний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</si>
  <si>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</si>
  <si>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</si>
  <si>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Інші податки та збори</t>
  </si>
  <si>
    <t>Надходження коштів від відшкодування втрат сільськогосподарського і лісогосподарського виробництва</t>
  </si>
  <si>
    <t>Плата за ліцензії та сертифікати, що сплачується ліцензіатами за місцем здійснення діяльності</t>
  </si>
  <si>
    <t>Адміністративні збори та платежі, доходи від некомерційної господарської діяльності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</si>
  <si>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</si>
  <si>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</si>
  <si>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</si>
  <si>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 xml:space="preserve">Податок на доходи фізичних осіб, що сплачується податковими агентами, із доходів платника податку у вигляді заробітної плати </t>
  </si>
  <si>
    <t xml:space="preserve"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</si>
  <si>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 </t>
  </si>
  <si>
    <t xml:space="preserve">Податок на доходи фізичних осіб, що сплачується фізичними особами за результатами річного декларування </t>
  </si>
  <si>
    <t>Плата за надання адміністративних послуг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</si>
  <si>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</si>
  <si>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</si>
  <si>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</si>
  <si>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>Рентна плата за спеціальне використання води для потреб гідроенергетики</t>
  </si>
  <si>
    <t>Надходження рентної плати за спеціальне використання води від підприємств житлово-комунального господарства</t>
  </si>
  <si>
    <t xml:space="preserve">Податок на прибуток підприємств, створених за участю іноземних інвесторів  </t>
  </si>
  <si>
    <t xml:space="preserve">Податок на прибуток іноземних юридичних осіб  </t>
  </si>
  <si>
    <t xml:space="preserve">Податок на прибуток страхових організацій, включаючи філіали аналогічних організацій, розташованих на території України  </t>
  </si>
  <si>
    <t xml:space="preserve"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 </t>
  </si>
  <si>
    <t>Податок та збір на доходи фізичних осіб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</si>
  <si>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</si>
  <si>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</si>
  <si>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</si>
  <si>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</si>
  <si>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Надходження від плати за послуги, що надаються бюджетними установами згідно із законодавством</t>
  </si>
  <si>
    <t>Плата за розміщення тимчасово вільних коштів місцевих бюджетів</t>
  </si>
  <si>
    <t xml:space="preserve">Офіційні трансферти </t>
  </si>
  <si>
    <t xml:space="preserve"> Від органів державного управління </t>
  </si>
  <si>
    <t>Базова дотація</t>
  </si>
  <si>
    <t>Додаткова дотація з державного бюджету на вирівнювання фінансової забезпеченості місцевих бюджетів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</si>
  <si>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</si>
  <si>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</si>
  <si>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на підготовку робітничих кадрів з державного бюджету місцевим бюджетам</t>
  </si>
  <si>
    <t>Субвенція з державного бюджету місцевим бюджетам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</si>
  <si>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збільшенням ставок акцизного податку з пального для фізичних осіб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компенсацію за пільговий проїзд окремих категорій громадян</t>
  </si>
  <si>
    <t xml:space="preserve">Субвенція  з державного бюджету місцевим бюджетам на надання пільг  та житлових субсидій населенню на придбання твердого та рідкого пічного побутового палива і скрапленого газу </t>
  </si>
  <si>
    <t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t>
  </si>
  <si>
    <t>Субвенція з державного бюджету місцевим бюджетам на підтримку реформування системи охорони здоров'я (придбання медичного автотранспорту та обладнання для центрів первинної медичної (медико-санітарної) допомоги) у Вінницькій, Дніпропетровській, Донецькій областях та м. Києві</t>
  </si>
  <si>
    <t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t>
  </si>
  <si>
    <t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</si>
  <si>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</si>
  <si>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 xml:space="preserve"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 </t>
  </si>
  <si>
    <t>Субвенція з державного бюджету місцевим бюджетам на часткове відшкодування вартості лікарських засобів для лікування осіб з гіпертонічною хворобою</t>
  </si>
  <si>
    <t>41035600 </t>
  </si>
  <si>
    <t>Субвенція на проведення видатків місцевих бюджетів, що не враховуються при визначенні обсягу міжбюджетних трансфертів </t>
  </si>
  <si>
    <t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t>
  </si>
  <si>
    <t>Субвенція з державного бюджету місцевим бюджетам на забезпечення харчуванням (сніданками) учнів 5-11 класів загальноосвітніх навчальних закладів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</si>
  <si>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</si>
  <si>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придбання ангіографічного обладнання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</si>
  <si>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</si>
  <si>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r>
      <t>42000000</t>
    </r>
    <r>
      <rPr>
        <sz val="12"/>
        <rFont val="Times New Roman"/>
        <family val="1"/>
        <charset val="204"/>
      </rPr>
      <t> </t>
    </r>
  </si>
  <si>
    <t xml:space="preserve">Від урядів зарубіжних країн та міжнародних організацій  </t>
  </si>
  <si>
    <t xml:space="preserve">Гранти (дарунки), що надійшли до бюджетів усіх рівнів  </t>
  </si>
  <si>
    <t>Разом доходів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</si>
  <si>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</si>
  <si>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</si>
  <si>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   М.Копачевський</t>
  </si>
  <si>
    <t xml:space="preserve">Директор Департаменту фінансів Вінницької ОДА                                                                                                               М.Копачевський                                                                                                             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</si>
  <si>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</si>
  <si>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r>
      <t>13000000</t>
    </r>
    <r>
      <rPr>
        <sz val="12"/>
        <rFont val="Times New Roman"/>
        <family val="1"/>
        <charset val="204"/>
      </rPr>
      <t> </t>
    </r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</si>
  <si>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</si>
  <si>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</si>
  <si>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</t>
  </si>
  <si>
    <t>(код бюджету)</t>
  </si>
  <si>
    <t>02100000000</t>
  </si>
  <si>
    <t>Усього доходів (без урахування міжбюджетних трансфертів)</t>
  </si>
  <si>
    <t>у тому                            числі                                    бюджет розвитку</t>
  </si>
  <si>
    <t>Усього</t>
  </si>
  <si>
    <t>усього</t>
  </si>
  <si>
    <t>Дотації з державного бюджету місцевим бюджетам</t>
  </si>
  <si>
    <t>Субвенції з державного бюджету місцевим бюджетам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</si>
  <si>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</si>
  <si>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Субвенції з місцевих бюджетів іншим місцевим бюджетам</t>
  </si>
  <si>
    <t>Інші субвенції з місцевого бюджету</t>
  </si>
  <si>
    <t>Плата за ліцензії на виробництво пального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</si>
  <si>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</si>
  <si>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</si>
  <si>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</si>
  <si>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</si>
  <si>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</si>
  <si>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</si>
  <si>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(грн)</t>
  </si>
  <si>
    <r>
      <t>11000000</t>
    </r>
    <r>
      <rPr>
        <sz val="12"/>
        <rFont val="Times New Roman"/>
        <family val="1"/>
        <charset val="204"/>
      </rPr>
      <t> </t>
    </r>
  </si>
  <si>
    <r>
      <t>Податки на доходи, податки на прибуток, податки на збільшення ринкової вартості</t>
    </r>
    <r>
      <rPr>
        <sz val="12"/>
        <rFont val="Times New Roman"/>
        <family val="1"/>
        <charset val="204"/>
      </rPr>
      <t> </t>
    </r>
  </si>
  <si>
    <r>
      <t>21000000</t>
    </r>
    <r>
      <rPr>
        <sz val="12"/>
        <rFont val="Times New Roman"/>
        <family val="1"/>
        <charset val="204"/>
      </rPr>
      <t> </t>
    </r>
  </si>
  <si>
    <r>
      <t>Доходи від власності та підприємницької діяльності</t>
    </r>
    <r>
      <rPr>
        <sz val="12"/>
        <rFont val="Times New Roman"/>
        <family val="1"/>
        <charset val="204"/>
      </rPr>
      <t> </t>
    </r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</si>
  <si>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</si>
  <si>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r>
      <t>22000000</t>
    </r>
    <r>
      <rPr>
        <sz val="12"/>
        <rFont val="Times New Roman"/>
        <family val="1"/>
        <charset val="204"/>
      </rPr>
      <t> </t>
    </r>
  </si>
  <si>
    <r>
      <t>22080000</t>
    </r>
    <r>
      <rPr>
        <sz val="12"/>
        <rFont val="Times New Roman"/>
        <family val="1"/>
        <charset val="204"/>
      </rPr>
      <t> </t>
    </r>
  </si>
  <si>
    <r>
      <t>24000000</t>
    </r>
    <r>
      <rPr>
        <sz val="12"/>
        <rFont val="Times New Roman"/>
        <family val="1"/>
        <charset val="204"/>
      </rPr>
      <t> </t>
    </r>
  </si>
  <si>
    <r>
      <t>Інші неподаткові надходження</t>
    </r>
    <r>
      <rPr>
        <sz val="12"/>
        <rFont val="Times New Roman"/>
        <family val="1"/>
        <charset val="204"/>
      </rPr>
      <t> </t>
    </r>
  </si>
  <si>
    <r>
      <t>24060000</t>
    </r>
    <r>
      <rPr>
        <sz val="12"/>
        <rFont val="Times New Roman"/>
        <family val="1"/>
        <charset val="204"/>
      </rPr>
      <t> </t>
    </r>
  </si>
  <si>
    <r>
      <t>Інші надходження</t>
    </r>
    <r>
      <rPr>
        <sz val="12"/>
        <rFont val="Times New Roman"/>
        <family val="1"/>
        <charset val="204"/>
      </rPr>
      <t> </t>
    </r>
  </si>
  <si>
    <r>
      <t>24110000</t>
    </r>
    <r>
      <rPr>
        <sz val="12"/>
        <rFont val="Times New Roman"/>
        <family val="1"/>
        <charset val="204"/>
      </rPr>
      <t> </t>
    </r>
  </si>
  <si>
    <r>
      <t>Доходи від операцій з кредитування та надання гарантій</t>
    </r>
    <r>
      <rPr>
        <sz val="12"/>
        <rFont val="Times New Roman"/>
        <family val="1"/>
        <charset val="204"/>
      </rPr>
      <t> </t>
    </r>
  </si>
  <si>
    <r>
      <t>Власні надходження бюджетних установ</t>
    </r>
    <r>
      <rPr>
        <sz val="10"/>
        <rFont val="Arial Cyr"/>
        <charset val="204"/>
      </rPr>
      <t> </t>
    </r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</si>
  <si>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</si>
  <si>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М.КОПАЧЕВСЬКИЙ</t>
  </si>
  <si>
    <t xml:space="preserve">Директор Департаменту фінансів обласної державної адміністрації                                                                                                                        </t>
  </si>
  <si>
    <t xml:space="preserve">Перший заступник голови обласної Ради                                                                                                                       </t>
  </si>
  <si>
    <t>В.КІСТІОН</t>
  </si>
  <si>
    <t>Податок на прибуток підприємств, який сплачують інші платники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</si>
  <si>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</si>
  <si>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</si>
  <si>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Плата за ліцензії на право оптової торгівлі спиртом етиловим, спиртом етиловим ректифікованим виноградним, спиртом етиловим ректифікованим плодовим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</si>
  <si>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</si>
  <si>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 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</si>
  <si>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  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</si>
  <si>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</si>
  <si>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Надходження від орендної плати за користування майновим комплексом та іншим майном, що перебуває в комунальній власності</t>
  </si>
  <si>
    <r>
      <t>31000000</t>
    </r>
    <r>
      <rPr>
        <sz val="12"/>
        <rFont val="Times New Roman"/>
        <family val="1"/>
        <charset val="204"/>
      </rPr>
      <t> </t>
    </r>
  </si>
  <si>
    <t>Надходження від продажу основного капіталу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</si>
  <si>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</si>
  <si>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 xml:space="preserve"> 
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</si>
  <si>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Додаткова дотація з державного бюджету місцевим бюджетам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</t>
  </si>
  <si>
    <t>Попереднє розпорядження</t>
  </si>
  <si>
    <t>Зміни (нове)</t>
  </si>
  <si>
    <t xml:space="preserve"> ЗФ</t>
  </si>
  <si>
    <t>СФ</t>
  </si>
  <si>
    <t>БР</t>
  </si>
  <si>
    <t>Додаток  1.1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</si>
  <si>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</si>
  <si>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</si>
  <si>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</si>
  <si>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до пояснювальної записки                                                                                           
 до наказу Начальника                                                                         
обласної військової адміністрації</t>
  </si>
  <si>
    <t>М. КОПАЧЕВСЬКИЙ</t>
  </si>
  <si>
    <t xml:space="preserve">Директор Департаменту фінансів обласної військової адміністрації        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</si>
  <si>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</si>
  <si>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 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</si>
  <si>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до наказу начальника                 
обласної військової адміністрації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</si>
  <si>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</si>
  <si>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</si>
  <si>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</si>
  <si>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</si>
  <si>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</si>
  <si>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</si>
  <si>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Податок на доходи фізичних осіб із доходів спеціалістів резидента Дія Сіті</t>
  </si>
  <si>
    <t xml:space="preserve"> 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</si>
  <si>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Плата за спеціальне використання водних біоресурсів  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</si>
  <si>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</si>
  <si>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Доходи обласного бюджету на 2024 рік</t>
  </si>
  <si>
    <t>11020200</t>
  </si>
  <si>
    <t xml:space="preserve">Податок на доходи фізичних осіб у вигляді мінімального податкового зобов'язання, що підлягає сплаті фізичними особами
</t>
  </si>
  <si>
    <t>Податок на прибуток підприємств на особливих умовах, що сплачується резидентами Дія Сіті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</si>
  <si>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</si>
  <si>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</si>
  <si>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Рентна плата за спеціальне використання води без її вилучення з водних об'єктів для потреб гідроенергетики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</si>
  <si>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</si>
  <si>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 </t>
  </si>
  <si>
    <t>Податок на доходи фізичних осіб у вигляді мінімального податкового зобов'язання, що підлягає сплаті фізичними особами</t>
  </si>
  <si>
    <t>41020200</t>
  </si>
  <si>
    <t>41033000</t>
  </si>
  <si>
    <t>41033900</t>
  </si>
  <si>
    <t>41034900</t>
  </si>
  <si>
    <t xml:space="preserve">   12. 2023 року № </t>
  </si>
  <si>
    <t xml:space="preserve">  08.12.2023  № 1456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</si>
</sst>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00"/>
    <numFmt numFmtId="168" formatCode="#,##0.000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4"/>
      <name val="Times New Roman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name val="Times New Roman Cyr"/>
      <family val="1"/>
      <charset val="204"/>
    </font>
    <font>
      <i/>
      <sz val="12"/>
      <color indexed="8"/>
      <name val="Arial"/>
      <family val="2"/>
      <charset val="204"/>
    </font>
    <font>
      <sz val="10"/>
      <color indexed="8"/>
      <name val="Helv"/>
    </font>
    <font>
      <u/>
      <sz val="7.5"/>
      <color indexed="20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 Cyr"/>
      <family val="1"/>
      <charset val="204"/>
    </font>
    <font>
      <b/>
      <sz val="11"/>
      <color indexed="10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18"/>
      <color indexed="10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33" fillId="0" borderId="0">
      <alignment vertical="top"/>
      <protection locked="0"/>
    </xf>
    <xf numFmtId="0" fontId="3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9">
    <xf numFmtId="0" fontId="0" fillId="0" borderId="0" xfId="0"/>
    <xf numFmtId="166" fontId="25" fillId="2" borderId="1" xfId="0" applyNumberFormat="1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 applyProtection="1">
      <alignment horizontal="center" vertical="center"/>
      <protection locked="0"/>
    </xf>
    <xf numFmtId="0" fontId="21" fillId="3" borderId="1" xfId="1" applyFont="1" applyFill="1" applyBorder="1" applyAlignment="1">
      <alignment horizontal="left" vertical="center" wrapText="1"/>
    </xf>
    <xf numFmtId="4" fontId="12" fillId="3" borderId="1" xfId="1" applyNumberFormat="1" applyFont="1" applyFill="1" applyBorder="1" applyAlignment="1">
      <alignment horizontal="center" vertical="center"/>
    </xf>
    <xf numFmtId="4" fontId="18" fillId="3" borderId="1" xfId="1" applyNumberFormat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 wrapText="1"/>
    </xf>
    <xf numFmtId="4" fontId="18" fillId="2" borderId="1" xfId="1" applyNumberFormat="1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left" vertical="center" wrapText="1"/>
    </xf>
    <xf numFmtId="4" fontId="18" fillId="3" borderId="1" xfId="1" applyNumberFormat="1" applyFont="1" applyFill="1" applyBorder="1" applyAlignment="1" applyProtection="1">
      <alignment horizontal="center" vertical="center"/>
      <protection locked="0"/>
    </xf>
    <xf numFmtId="4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10" fillId="4" borderId="1" xfId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 wrapText="1"/>
    </xf>
    <xf numFmtId="4" fontId="12" fillId="4" borderId="1" xfId="1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1" fontId="20" fillId="3" borderId="1" xfId="1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vertical="center" wrapText="1"/>
    </xf>
    <xf numFmtId="4" fontId="20" fillId="3" borderId="1" xfId="1" applyNumberFormat="1" applyFont="1" applyFill="1" applyBorder="1" applyAlignment="1">
      <alignment horizontal="center" vertical="center" wrapText="1"/>
    </xf>
    <xf numFmtId="4" fontId="17" fillId="3" borderId="1" xfId="1" applyNumberFormat="1" applyFont="1" applyFill="1" applyBorder="1" applyAlignment="1" applyProtection="1">
      <alignment horizontal="center" vertical="center"/>
      <protection locked="0"/>
    </xf>
    <xf numFmtId="4" fontId="16" fillId="3" borderId="1" xfId="1" applyNumberFormat="1" applyFont="1" applyFill="1" applyBorder="1" applyAlignment="1" applyProtection="1">
      <alignment horizontal="center" vertical="center"/>
      <protection locked="0"/>
    </xf>
    <xf numFmtId="4" fontId="15" fillId="2" borderId="1" xfId="1" applyNumberFormat="1" applyFont="1" applyFill="1" applyBorder="1" applyAlignment="1" applyProtection="1">
      <alignment horizontal="center" vertical="center"/>
      <protection locked="0"/>
    </xf>
    <xf numFmtId="166" fontId="21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left" vertical="center" wrapText="1"/>
    </xf>
    <xf numFmtId="168" fontId="20" fillId="3" borderId="1" xfId="1" applyNumberFormat="1" applyFont="1" applyFill="1" applyBorder="1" applyAlignment="1">
      <alignment horizontal="center" vertical="center" wrapText="1"/>
    </xf>
    <xf numFmtId="168" fontId="26" fillId="3" borderId="1" xfId="1" applyNumberFormat="1" applyFont="1" applyFill="1" applyBorder="1" applyAlignment="1" applyProtection="1">
      <alignment horizontal="center" vertical="center"/>
      <protection locked="0"/>
    </xf>
    <xf numFmtId="168" fontId="15" fillId="3" borderId="1" xfId="1" applyNumberFormat="1" applyFont="1" applyFill="1" applyBorder="1" applyAlignment="1" applyProtection="1">
      <alignment horizontal="center" vertical="center"/>
      <protection locked="0"/>
    </xf>
    <xf numFmtId="168" fontId="18" fillId="3" borderId="1" xfId="1" applyNumberFormat="1" applyFont="1" applyFill="1" applyBorder="1" applyAlignment="1" applyProtection="1">
      <alignment horizontal="center" vertical="center"/>
      <protection locked="0"/>
    </xf>
    <xf numFmtId="4" fontId="26" fillId="3" borderId="1" xfId="1" applyNumberFormat="1" applyFont="1" applyFill="1" applyBorder="1" applyAlignment="1" applyProtection="1">
      <alignment horizontal="center" vertical="center"/>
      <protection locked="0"/>
    </xf>
    <xf numFmtId="4" fontId="15" fillId="3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right"/>
    </xf>
    <xf numFmtId="0" fontId="16" fillId="0" borderId="0" xfId="0" applyFont="1"/>
    <xf numFmtId="0" fontId="3" fillId="0" borderId="0" xfId="1"/>
    <xf numFmtId="0" fontId="7" fillId="0" borderId="0" xfId="1" applyFont="1"/>
    <xf numFmtId="0" fontId="11" fillId="0" borderId="0" xfId="1" applyFont="1" applyAlignment="1">
      <alignment horizontal="right" vertical="center" wrapText="1"/>
    </xf>
    <xf numFmtId="0" fontId="16" fillId="0" borderId="0" xfId="0" applyFont="1" applyAlignment="1">
      <alignment wrapText="1"/>
    </xf>
    <xf numFmtId="0" fontId="11" fillId="0" borderId="0" xfId="1" applyFont="1"/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5" fillId="0" borderId="0" xfId="1" applyFont="1"/>
    <xf numFmtId="0" fontId="13" fillId="0" borderId="0" xfId="1" applyFont="1" applyAlignment="1">
      <alignment horizontal="left" vertical="center"/>
    </xf>
    <xf numFmtId="0" fontId="11" fillId="0" borderId="0" xfId="2" applyFont="1" applyAlignment="1">
      <alignment horizontal="right"/>
    </xf>
    <xf numFmtId="0" fontId="4" fillId="0" borderId="0" xfId="1" applyFont="1"/>
    <xf numFmtId="0" fontId="12" fillId="0" borderId="1" xfId="1" applyFont="1" applyBorder="1" applyAlignment="1">
      <alignment horizontal="center" vertical="center"/>
    </xf>
    <xf numFmtId="4" fontId="27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0" fontId="8" fillId="0" borderId="0" xfId="1" applyFont="1"/>
    <xf numFmtId="0" fontId="25" fillId="0" borderId="1" xfId="1" applyFont="1" applyBorder="1" applyAlignment="1">
      <alignment horizontal="left" vertical="center" wrapText="1"/>
    </xf>
    <xf numFmtId="4" fontId="12" fillId="0" borderId="1" xfId="1" applyNumberFormat="1" applyFont="1" applyBorder="1" applyAlignment="1" applyProtection="1">
      <alignment horizontal="center" vertical="center"/>
      <protection locked="0"/>
    </xf>
    <xf numFmtId="4" fontId="1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" fontId="20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 applyProtection="1">
      <alignment horizontal="center" vertical="center"/>
      <protection locked="0"/>
    </xf>
    <xf numFmtId="4" fontId="18" fillId="0" borderId="1" xfId="1" applyNumberFormat="1" applyFont="1" applyBorder="1" applyAlignment="1" applyProtection="1">
      <alignment horizontal="center" vertical="center"/>
      <protection locked="0"/>
    </xf>
    <xf numFmtId="4" fontId="26" fillId="0" borderId="1" xfId="1" applyNumberFormat="1" applyFont="1" applyBorder="1" applyAlignment="1" applyProtection="1">
      <alignment horizontal="center" vertical="center"/>
      <protection locked="0"/>
    </xf>
    <xf numFmtId="1" fontId="19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" fontId="19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7" fillId="0" borderId="0" xfId="0" applyFont="1"/>
    <xf numFmtId="4" fontId="0" fillId="0" borderId="0" xfId="0" applyNumberFormat="1"/>
    <xf numFmtId="166" fontId="21" fillId="3" borderId="1" xfId="0" applyNumberFormat="1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7" fillId="0" borderId="0" xfId="1" applyFont="1" applyAlignment="1">
      <alignment horizontal="right"/>
    </xf>
    <xf numFmtId="0" fontId="37" fillId="0" borderId="0" xfId="1" applyFont="1" applyAlignment="1">
      <alignment horizontal="right" vertical="center" wrapText="1"/>
    </xf>
    <xf numFmtId="0" fontId="37" fillId="0" borderId="0" xfId="1" applyFont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49" fontId="20" fillId="0" borderId="1" xfId="1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>
      <alignment horizontal="center" vertical="center"/>
    </xf>
    <xf numFmtId="4" fontId="3" fillId="0" borderId="0" xfId="1" applyNumberFormat="1"/>
    <xf numFmtId="168" fontId="11" fillId="0" borderId="0" xfId="1" applyNumberFormat="1" applyFont="1"/>
    <xf numFmtId="4" fontId="6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4" fontId="11" fillId="0" borderId="0" xfId="1" applyNumberFormat="1" applyFont="1"/>
    <xf numFmtId="4" fontId="15" fillId="0" borderId="1" xfId="1" applyNumberFormat="1" applyFont="1" applyBorder="1" applyAlignment="1">
      <alignment horizontal="center" vertical="center"/>
    </xf>
    <xf numFmtId="4" fontId="11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168" fontId="12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right" vertical="center" wrapText="1"/>
    </xf>
    <xf numFmtId="168" fontId="10" fillId="0" borderId="0" xfId="1" applyNumberFormat="1" applyFont="1" applyAlignment="1">
      <alignment horizontal="center" vertical="center"/>
    </xf>
    <xf numFmtId="0" fontId="9" fillId="0" borderId="0" xfId="0" applyFont="1"/>
    <xf numFmtId="0" fontId="9" fillId="0" borderId="0" xfId="1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/>
    <xf numFmtId="0" fontId="34" fillId="0" borderId="0" xfId="0" applyFont="1"/>
    <xf numFmtId="0" fontId="35" fillId="0" borderId="0" xfId="0" applyFont="1" applyAlignment="1">
      <alignment horizontal="right" vertical="center"/>
    </xf>
    <xf numFmtId="4" fontId="3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7" fontId="19" fillId="0" borderId="0" xfId="1" applyNumberFormat="1" applyFont="1"/>
    <xf numFmtId="49" fontId="12" fillId="2" borderId="1" xfId="1" applyNumberFormat="1" applyFont="1" applyFill="1" applyBorder="1" applyAlignment="1">
      <alignment horizontal="center" vertical="center"/>
    </xf>
    <xf numFmtId="49" fontId="16" fillId="2" borderId="1" xfId="1" applyNumberFormat="1" applyFont="1" applyFill="1" applyBorder="1" applyAlignment="1">
      <alignment horizontal="center" vertical="center"/>
    </xf>
    <xf numFmtId="49" fontId="20" fillId="3" borderId="1" xfId="1" applyNumberFormat="1" applyFont="1" applyFill="1" applyBorder="1" applyAlignment="1">
      <alignment horizontal="center" vertical="center" wrapText="1"/>
    </xf>
    <xf numFmtId="49" fontId="12" fillId="5" borderId="1" xfId="1" applyNumberFormat="1" applyFont="1" applyFill="1" applyBorder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4" fontId="27" fillId="5" borderId="1" xfId="1" applyNumberFormat="1" applyFont="1" applyFill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center" vertical="center"/>
    </xf>
    <xf numFmtId="4" fontId="18" fillId="2" borderId="1" xfId="1" applyNumberFormat="1" applyFont="1" applyFill="1" applyBorder="1" applyAlignment="1" applyProtection="1">
      <alignment horizontal="center" vertical="center"/>
      <protection locked="0"/>
    </xf>
    <xf numFmtId="0" fontId="25" fillId="2" borderId="1" xfId="1" applyFont="1" applyFill="1" applyBorder="1" applyAlignment="1">
      <alignment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/>
    </xf>
    <xf numFmtId="49" fontId="18" fillId="2" borderId="1" xfId="1" applyNumberFormat="1" applyFont="1" applyFill="1" applyBorder="1" applyAlignment="1">
      <alignment horizontal="center" vertical="center"/>
    </xf>
    <xf numFmtId="4" fontId="26" fillId="3" borderId="1" xfId="1" applyNumberFormat="1" applyFont="1" applyFill="1" applyBorder="1" applyAlignment="1">
      <alignment horizontal="center" vertical="center"/>
    </xf>
    <xf numFmtId="49" fontId="26" fillId="3" borderId="1" xfId="1" applyNumberFormat="1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left" vertical="center" wrapText="1"/>
    </xf>
    <xf numFmtId="49" fontId="10" fillId="6" borderId="1" xfId="1" applyNumberFormat="1" applyFont="1" applyFill="1" applyBorder="1" applyAlignment="1">
      <alignment horizontal="center" vertical="center"/>
    </xf>
    <xf numFmtId="0" fontId="22" fillId="6" borderId="1" xfId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8" fillId="3" borderId="1" xfId="1" applyNumberFormat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/>
    </xf>
    <xf numFmtId="4" fontId="15" fillId="0" borderId="1" xfId="1" applyNumberFormat="1" applyFont="1" applyBorder="1" applyAlignment="1">
      <alignment horizontal="center" vertical="center" wrapText="1"/>
    </xf>
    <xf numFmtId="4" fontId="18" fillId="0" borderId="1" xfId="1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49" fontId="30" fillId="0" borderId="0" xfId="1" applyNumberFormat="1" applyFont="1" applyAlignment="1">
      <alignment horizontal="left" vertical="center" wrapText="1"/>
    </xf>
    <xf numFmtId="0" fontId="38" fillId="0" borderId="0" xfId="1" applyFont="1" applyAlignment="1">
      <alignment horizontal="center" vertical="center" wrapText="1"/>
    </xf>
  </cellXfs>
  <cellStyles count="7">
    <cellStyle name="Звичайний" xfId="0" builtinId="0"/>
    <cellStyle name="Обычный_ZV1PIV98" xfId="1" xr:uid="{00000000-0005-0000-0000-000001000000}"/>
    <cellStyle name="Обычный_Додаток 5" xfId="2" xr:uid="{00000000-0005-0000-0000-000002000000}"/>
    <cellStyle name="Открывавшаяся гиперссыл" xfId="3" xr:uid="{00000000-0005-0000-0000-000003000000}"/>
    <cellStyle name="Стиль 1" xfId="4" xr:uid="{00000000-0005-0000-0000-000004000000}"/>
    <cellStyle name="Тысячи [0]_Розподіл (2)" xfId="5" xr:uid="{00000000-0005-0000-0000-000005000000}"/>
    <cellStyle name="Тысячи_Розподіл (2)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O148"/>
  <sheetViews>
    <sheetView showGridLines="0" tabSelected="1" view="pageBreakPreview" zoomScale="90" zoomScaleNormal="65" zoomScaleSheetLayoutView="90" workbookViewId="0">
      <pane xSplit="2" ySplit="12" topLeftCell="C107" activePane="bottomRight" state="frozen"/>
      <selection activeCell="A50" sqref="A50:XFD50"/>
      <selection pane="topRight" activeCell="A50" sqref="A50:XFD50"/>
      <selection pane="bottomLeft" activeCell="A50" sqref="A50:XFD50"/>
      <selection pane="bottomRight" activeCell="D3" sqref="D3:F3"/>
    </sheetView>
  </sheetViews>
  <sheetFormatPr defaultColWidth="9.109375" defaultRowHeight="15.6" x14ac:dyDescent="0.3"/>
  <cols>
    <col min="1" max="1" width="13.44140625" style="44" customWidth="1"/>
    <col min="2" max="2" width="101.109375" style="44" customWidth="1"/>
    <col min="3" max="3" width="27.44140625" style="44" customWidth="1"/>
    <col min="4" max="4" width="24.33203125" style="44" customWidth="1"/>
    <col min="5" max="5" width="22.6640625" style="44" customWidth="1"/>
    <col min="6" max="6" width="20.33203125" style="44" customWidth="1"/>
    <col min="7" max="7" width="14.44140625" style="44" bestFit="1" customWidth="1"/>
    <col min="8" max="8" width="18.5546875" style="44" customWidth="1"/>
    <col min="9" max="9" width="21.33203125" style="44" customWidth="1"/>
    <col min="10" max="10" width="9.109375" style="44"/>
    <col min="11" max="11" width="9.88671875" style="44" bestFit="1" customWidth="1"/>
    <col min="12" max="12" width="9.109375" style="44"/>
    <col min="13" max="13" width="35" style="44" customWidth="1"/>
    <col min="14" max="16384" width="9.109375" style="44"/>
  </cols>
  <sheetData>
    <row r="1" spans="1:13" s="34" customFormat="1" ht="18" customHeight="1" x14ac:dyDescent="0.35">
      <c r="A1" s="31"/>
      <c r="B1" s="31"/>
      <c r="C1" s="32"/>
      <c r="D1" s="147" t="s">
        <v>12</v>
      </c>
      <c r="E1" s="147"/>
      <c r="F1" s="147"/>
      <c r="G1" s="33"/>
      <c r="H1" s="33"/>
      <c r="K1" s="149"/>
      <c r="L1" s="149"/>
      <c r="M1" s="149"/>
    </row>
    <row r="2" spans="1:13" s="38" customFormat="1" ht="36.75" customHeight="1" x14ac:dyDescent="0.35">
      <c r="A2" s="35"/>
      <c r="B2" s="35"/>
      <c r="C2" s="36"/>
      <c r="D2" s="148" t="s">
        <v>153</v>
      </c>
      <c r="E2" s="148"/>
      <c r="F2" s="148"/>
      <c r="G2" s="37"/>
      <c r="H2" s="37"/>
      <c r="K2" s="149"/>
      <c r="L2" s="149"/>
      <c r="M2" s="149"/>
    </row>
    <row r="3" spans="1:13" s="38" customFormat="1" ht="17.25" customHeight="1" x14ac:dyDescent="0.35">
      <c r="A3" s="35"/>
      <c r="B3" s="39"/>
      <c r="C3" s="32"/>
      <c r="D3" s="147" t="s">
        <v>179</v>
      </c>
      <c r="E3" s="147"/>
      <c r="F3" s="147"/>
      <c r="G3" s="37"/>
      <c r="H3" s="37"/>
      <c r="K3" s="149"/>
      <c r="L3" s="149"/>
      <c r="M3" s="149"/>
    </row>
    <row r="4" spans="1:13" s="38" customFormat="1" ht="17.25" customHeight="1" x14ac:dyDescent="0.3">
      <c r="A4" s="152"/>
      <c r="B4" s="152"/>
      <c r="C4" s="152"/>
      <c r="D4" s="152"/>
      <c r="E4" s="152"/>
      <c r="F4" s="152"/>
      <c r="G4" s="37"/>
      <c r="H4" s="37"/>
    </row>
    <row r="5" spans="1:13" s="38" customFormat="1" ht="39" customHeight="1" x14ac:dyDescent="0.3">
      <c r="A5" s="152" t="s">
        <v>164</v>
      </c>
      <c r="B5" s="152"/>
      <c r="C5" s="152"/>
      <c r="D5" s="152"/>
      <c r="E5" s="152"/>
      <c r="F5" s="152"/>
      <c r="G5" s="40"/>
      <c r="H5" s="37"/>
    </row>
    <row r="6" spans="1:13" s="41" customFormat="1" ht="15" hidden="1" customHeight="1" x14ac:dyDescent="0.3">
      <c r="A6" s="152"/>
      <c r="B6" s="152"/>
      <c r="C6" s="152"/>
      <c r="D6" s="152"/>
      <c r="E6" s="152"/>
      <c r="F6" s="152"/>
      <c r="G6" s="37"/>
      <c r="H6" s="37"/>
    </row>
    <row r="7" spans="1:13" s="41" customFormat="1" ht="18" customHeight="1" x14ac:dyDescent="0.3">
      <c r="A7" s="157" t="s">
        <v>88</v>
      </c>
      <c r="B7" s="157"/>
      <c r="C7" s="80"/>
      <c r="D7" s="80"/>
      <c r="E7" s="80"/>
      <c r="F7" s="80"/>
      <c r="G7" s="37"/>
      <c r="H7" s="37"/>
    </row>
    <row r="8" spans="1:13" s="41" customFormat="1" ht="15" customHeight="1" x14ac:dyDescent="0.3">
      <c r="A8" s="156" t="s">
        <v>87</v>
      </c>
      <c r="B8" s="156"/>
      <c r="C8" s="80"/>
      <c r="D8" s="80"/>
      <c r="E8" s="80"/>
      <c r="F8" s="80"/>
      <c r="G8" s="37"/>
      <c r="H8" s="37"/>
    </row>
    <row r="9" spans="1:13" ht="13.5" customHeight="1" x14ac:dyDescent="0.3">
      <c r="A9" s="33"/>
      <c r="B9" s="42"/>
      <c r="C9" s="42"/>
      <c r="D9" s="33"/>
      <c r="E9" s="33"/>
      <c r="F9" s="43" t="s">
        <v>105</v>
      </c>
      <c r="G9" s="33"/>
      <c r="H9" s="33"/>
    </row>
    <row r="10" spans="1:13" ht="20.25" customHeight="1" x14ac:dyDescent="0.3">
      <c r="A10" s="153" t="s">
        <v>7</v>
      </c>
      <c r="B10" s="153" t="s">
        <v>8</v>
      </c>
      <c r="C10" s="155" t="s">
        <v>91</v>
      </c>
      <c r="D10" s="150" t="s">
        <v>0</v>
      </c>
      <c r="E10" s="150" t="s">
        <v>1</v>
      </c>
      <c r="F10" s="150"/>
      <c r="G10" s="33"/>
      <c r="H10" s="33"/>
    </row>
    <row r="11" spans="1:13" ht="20.25" customHeight="1" x14ac:dyDescent="0.3">
      <c r="A11" s="154"/>
      <c r="B11" s="153"/>
      <c r="C11" s="155"/>
      <c r="D11" s="151"/>
      <c r="E11" s="150" t="s">
        <v>92</v>
      </c>
      <c r="F11" s="150" t="s">
        <v>90</v>
      </c>
      <c r="G11" s="33"/>
      <c r="H11" s="33"/>
    </row>
    <row r="12" spans="1:13" s="41" customFormat="1" ht="48.75" customHeight="1" x14ac:dyDescent="0.3">
      <c r="A12" s="154"/>
      <c r="B12" s="153"/>
      <c r="C12" s="155"/>
      <c r="D12" s="151"/>
      <c r="E12" s="150"/>
      <c r="F12" s="150"/>
      <c r="G12" s="37"/>
      <c r="H12" s="37"/>
    </row>
    <row r="13" spans="1:13" s="41" customFormat="1" ht="18" customHeight="1" x14ac:dyDescent="0.3">
      <c r="A13" s="82">
        <v>1</v>
      </c>
      <c r="B13" s="82">
        <v>2</v>
      </c>
      <c r="C13" s="82">
        <v>3</v>
      </c>
      <c r="D13" s="82">
        <v>4</v>
      </c>
      <c r="E13" s="82">
        <v>5</v>
      </c>
      <c r="F13" s="82">
        <v>6</v>
      </c>
      <c r="G13" s="37"/>
      <c r="H13" s="37"/>
    </row>
    <row r="14" spans="1:13" s="50" customFormat="1" ht="26.25" customHeight="1" x14ac:dyDescent="0.25">
      <c r="A14" s="45">
        <v>10000000</v>
      </c>
      <c r="B14" s="81" t="s">
        <v>3</v>
      </c>
      <c r="C14" s="46">
        <v>2087920000</v>
      </c>
      <c r="D14" s="47">
        <v>2038920000</v>
      </c>
      <c r="E14" s="47">
        <v>49000000</v>
      </c>
      <c r="F14" s="47">
        <v>0</v>
      </c>
      <c r="G14" s="48"/>
      <c r="H14" s="49"/>
    </row>
    <row r="15" spans="1:13" s="50" customFormat="1" ht="31.5" customHeight="1" x14ac:dyDescent="0.25">
      <c r="A15" s="45" t="s">
        <v>106</v>
      </c>
      <c r="B15" s="51" t="s">
        <v>107</v>
      </c>
      <c r="C15" s="52">
        <v>2003040000</v>
      </c>
      <c r="D15" s="52">
        <v>2003040000</v>
      </c>
      <c r="E15" s="52">
        <v>0</v>
      </c>
      <c r="F15" s="89">
        <v>0</v>
      </c>
      <c r="G15" s="48"/>
      <c r="H15" s="48"/>
    </row>
    <row r="16" spans="1:13" ht="23.25" customHeight="1" x14ac:dyDescent="0.3">
      <c r="A16" s="54">
        <v>11010000</v>
      </c>
      <c r="B16" s="55" t="s">
        <v>43</v>
      </c>
      <c r="C16" s="56">
        <v>1824078500</v>
      </c>
      <c r="D16" s="53">
        <v>1824078500</v>
      </c>
      <c r="E16" s="53">
        <v>0</v>
      </c>
      <c r="F16" s="53">
        <v>0</v>
      </c>
      <c r="G16" s="33"/>
      <c r="H16" s="57"/>
    </row>
    <row r="17" spans="1:8" ht="31.2" x14ac:dyDescent="0.3">
      <c r="A17" s="58">
        <v>11010100</v>
      </c>
      <c r="B17" s="59" t="s">
        <v>29</v>
      </c>
      <c r="C17" s="60">
        <v>1590000000</v>
      </c>
      <c r="D17" s="61">
        <v>1590000000</v>
      </c>
      <c r="E17" s="61">
        <v>0</v>
      </c>
      <c r="F17" s="61">
        <v>0</v>
      </c>
      <c r="G17" s="33"/>
      <c r="H17" s="33"/>
    </row>
    <row r="18" spans="1:8" ht="51.6" hidden="1" customHeight="1" x14ac:dyDescent="0.3">
      <c r="A18" s="58">
        <v>11010200</v>
      </c>
      <c r="B18" s="59" t="s">
        <v>30</v>
      </c>
      <c r="C18" s="60">
        <v>0</v>
      </c>
      <c r="D18" s="61">
        <v>0</v>
      </c>
      <c r="E18" s="61">
        <v>0</v>
      </c>
      <c r="F18" s="61">
        <v>0</v>
      </c>
      <c r="G18" s="33"/>
      <c r="H18" s="33"/>
    </row>
    <row r="19" spans="1:8" ht="33.9" customHeight="1" x14ac:dyDescent="0.3">
      <c r="A19" s="58">
        <v>11010400</v>
      </c>
      <c r="B19" s="59" t="s">
        <v>31</v>
      </c>
      <c r="C19" s="60">
        <v>200000000</v>
      </c>
      <c r="D19" s="61">
        <v>200000000</v>
      </c>
      <c r="E19" s="61">
        <v>0</v>
      </c>
      <c r="F19" s="61">
        <v>0</v>
      </c>
      <c r="G19" s="33"/>
      <c r="H19" s="33"/>
    </row>
    <row r="20" spans="1:8" ht="33.9" customHeight="1" x14ac:dyDescent="0.3">
      <c r="A20" s="58">
        <v>11010500</v>
      </c>
      <c r="B20" s="59" t="s">
        <v>32</v>
      </c>
      <c r="C20" s="60">
        <v>30200000</v>
      </c>
      <c r="D20" s="61">
        <v>30200000</v>
      </c>
      <c r="E20" s="61">
        <v>0</v>
      </c>
      <c r="F20" s="61">
        <v>0</v>
      </c>
      <c r="G20" s="33"/>
      <c r="H20" s="33"/>
    </row>
    <row r="21" spans="1:8" ht="22.5" customHeight="1" x14ac:dyDescent="0.3">
      <c r="A21" s="58">
        <v>11011200</v>
      </c>
      <c r="B21" s="59" t="s">
        <v>160</v>
      </c>
      <c r="C21" s="60">
        <v>2700000</v>
      </c>
      <c r="D21" s="60">
        <v>2700000</v>
      </c>
      <c r="E21" s="60">
        <v>0</v>
      </c>
      <c r="F21" s="60">
        <v>0</v>
      </c>
      <c r="G21" s="33"/>
      <c r="H21" s="33"/>
    </row>
    <row r="22" spans="1:8" ht="33.9" customHeight="1" x14ac:dyDescent="0.3">
      <c r="A22" s="58">
        <v>11011300</v>
      </c>
      <c r="B22" s="59" t="s">
        <v>173</v>
      </c>
      <c r="C22" s="60">
        <v>1178500</v>
      </c>
      <c r="D22" s="60">
        <v>1178500</v>
      </c>
      <c r="E22" s="60">
        <v>0</v>
      </c>
      <c r="F22" s="60">
        <v>0</v>
      </c>
      <c r="G22" s="33"/>
      <c r="H22" s="33"/>
    </row>
    <row r="23" spans="1:8" ht="21" customHeight="1" x14ac:dyDescent="0.3">
      <c r="A23" s="54">
        <v>11020000</v>
      </c>
      <c r="B23" s="55" t="s">
        <v>6</v>
      </c>
      <c r="C23" s="56">
        <v>178961500</v>
      </c>
      <c r="D23" s="56">
        <v>178961500</v>
      </c>
      <c r="E23" s="53">
        <v>0</v>
      </c>
      <c r="F23" s="53">
        <v>0</v>
      </c>
      <c r="G23" s="33"/>
      <c r="H23" s="33"/>
    </row>
    <row r="24" spans="1:8" ht="25.5" customHeight="1" x14ac:dyDescent="0.3">
      <c r="A24" s="58">
        <v>11020200</v>
      </c>
      <c r="B24" s="59" t="s">
        <v>16</v>
      </c>
      <c r="C24" s="60">
        <v>7850000</v>
      </c>
      <c r="D24" s="61">
        <v>7850000</v>
      </c>
      <c r="E24" s="63">
        <v>0</v>
      </c>
      <c r="F24" s="63">
        <v>0</v>
      </c>
      <c r="G24" s="33"/>
      <c r="H24" s="33"/>
    </row>
    <row r="25" spans="1:8" ht="21.75" customHeight="1" x14ac:dyDescent="0.3">
      <c r="A25" s="58">
        <v>11020300</v>
      </c>
      <c r="B25" s="59" t="s">
        <v>39</v>
      </c>
      <c r="C25" s="60">
        <v>17015000</v>
      </c>
      <c r="D25" s="61">
        <v>17015000</v>
      </c>
      <c r="E25" s="63">
        <v>0</v>
      </c>
      <c r="F25" s="63">
        <v>0</v>
      </c>
      <c r="G25" s="33"/>
      <c r="H25" s="33"/>
    </row>
    <row r="26" spans="1:8" ht="19.5" customHeight="1" x14ac:dyDescent="0.3">
      <c r="A26" s="58">
        <v>11020500</v>
      </c>
      <c r="B26" s="59" t="s">
        <v>40</v>
      </c>
      <c r="C26" s="60">
        <v>3458800</v>
      </c>
      <c r="D26" s="61">
        <v>3458800</v>
      </c>
      <c r="E26" s="63">
        <v>0</v>
      </c>
      <c r="F26" s="63">
        <v>0</v>
      </c>
      <c r="G26" s="33"/>
      <c r="H26" s="33"/>
    </row>
    <row r="27" spans="1:8" ht="33" customHeight="1" x14ac:dyDescent="0.3">
      <c r="A27" s="58">
        <v>11020700</v>
      </c>
      <c r="B27" s="59" t="s">
        <v>41</v>
      </c>
      <c r="C27" s="60">
        <v>120000</v>
      </c>
      <c r="D27" s="61">
        <v>120000</v>
      </c>
      <c r="E27" s="63">
        <v>0</v>
      </c>
      <c r="F27" s="63">
        <v>0</v>
      </c>
      <c r="G27" s="33"/>
      <c r="H27" s="33"/>
    </row>
    <row r="28" spans="1:8" ht="24" customHeight="1" x14ac:dyDescent="0.3">
      <c r="A28" s="58">
        <v>11021000</v>
      </c>
      <c r="B28" s="59" t="s">
        <v>125</v>
      </c>
      <c r="C28" s="60">
        <v>150206200</v>
      </c>
      <c r="D28" s="61">
        <v>150206200</v>
      </c>
      <c r="E28" s="63">
        <v>0</v>
      </c>
      <c r="F28" s="63">
        <v>0</v>
      </c>
      <c r="G28" s="33"/>
      <c r="H28" s="33"/>
    </row>
    <row r="29" spans="1:8" ht="35.25" customHeight="1" x14ac:dyDescent="0.3">
      <c r="A29" s="58">
        <v>11021600</v>
      </c>
      <c r="B29" s="59" t="s">
        <v>42</v>
      </c>
      <c r="C29" s="60">
        <v>311000</v>
      </c>
      <c r="D29" s="61">
        <v>311000</v>
      </c>
      <c r="E29" s="63">
        <v>0</v>
      </c>
      <c r="F29" s="63">
        <v>0</v>
      </c>
      <c r="G29" s="33"/>
      <c r="H29" s="33"/>
    </row>
    <row r="30" spans="1:8" ht="38.25" customHeight="1" x14ac:dyDescent="0.3">
      <c r="A30" s="58">
        <v>11023000</v>
      </c>
      <c r="B30" s="59" t="s">
        <v>167</v>
      </c>
      <c r="C30" s="60">
        <v>500</v>
      </c>
      <c r="D30" s="61">
        <v>500</v>
      </c>
      <c r="E30" s="63">
        <v>0</v>
      </c>
      <c r="F30" s="63">
        <v>0</v>
      </c>
      <c r="G30" s="33"/>
      <c r="H30" s="33"/>
    </row>
    <row r="31" spans="1:8" ht="24" customHeight="1" x14ac:dyDescent="0.3">
      <c r="A31" s="45" t="s">
        <v>83</v>
      </c>
      <c r="B31" s="51" t="s">
        <v>34</v>
      </c>
      <c r="C31" s="52">
        <v>35880000</v>
      </c>
      <c r="D31" s="52">
        <v>35880000</v>
      </c>
      <c r="E31" s="52">
        <v>0</v>
      </c>
      <c r="F31" s="89">
        <v>0</v>
      </c>
      <c r="G31" s="33"/>
      <c r="H31" s="33"/>
    </row>
    <row r="32" spans="1:8" ht="19.5" customHeight="1" x14ac:dyDescent="0.3">
      <c r="A32" s="54">
        <v>13020000</v>
      </c>
      <c r="B32" s="55" t="s">
        <v>35</v>
      </c>
      <c r="C32" s="62">
        <v>27130000</v>
      </c>
      <c r="D32" s="62">
        <v>27130000</v>
      </c>
      <c r="E32" s="62">
        <v>0</v>
      </c>
      <c r="F32" s="62">
        <v>0</v>
      </c>
      <c r="G32" s="33"/>
      <c r="H32" s="33"/>
    </row>
    <row r="33" spans="1:8" ht="31.5" customHeight="1" x14ac:dyDescent="0.3">
      <c r="A33" s="58">
        <v>13020100</v>
      </c>
      <c r="B33" s="59" t="s">
        <v>36</v>
      </c>
      <c r="C33" s="60">
        <v>21120000</v>
      </c>
      <c r="D33" s="63">
        <v>21120000</v>
      </c>
      <c r="E33" s="63">
        <v>0</v>
      </c>
      <c r="F33" s="63">
        <v>0</v>
      </c>
      <c r="G33" s="33"/>
      <c r="H33" s="33"/>
    </row>
    <row r="34" spans="1:8" ht="34.5" customHeight="1" x14ac:dyDescent="0.3">
      <c r="A34" s="58">
        <v>13020300</v>
      </c>
      <c r="B34" s="59" t="s">
        <v>170</v>
      </c>
      <c r="C34" s="60">
        <v>3900000</v>
      </c>
      <c r="D34" s="63">
        <v>3900000</v>
      </c>
      <c r="E34" s="63">
        <v>0</v>
      </c>
      <c r="F34" s="63">
        <v>0</v>
      </c>
      <c r="G34" s="33"/>
      <c r="H34" s="33"/>
    </row>
    <row r="35" spans="1:8" ht="31.5" customHeight="1" x14ac:dyDescent="0.3">
      <c r="A35" s="58">
        <v>13020400</v>
      </c>
      <c r="B35" s="59" t="s">
        <v>38</v>
      </c>
      <c r="C35" s="60">
        <v>1830000</v>
      </c>
      <c r="D35" s="63">
        <v>1830000</v>
      </c>
      <c r="E35" s="63">
        <v>0</v>
      </c>
      <c r="F35" s="63">
        <v>0</v>
      </c>
      <c r="G35" s="33"/>
      <c r="H35" s="33"/>
    </row>
    <row r="36" spans="1:8" ht="31.5" customHeight="1" x14ac:dyDescent="0.3">
      <c r="A36" s="87">
        <v>13020600</v>
      </c>
      <c r="B36" s="59" t="s">
        <v>168</v>
      </c>
      <c r="C36" s="60">
        <v>280000</v>
      </c>
      <c r="D36" s="63">
        <v>280000</v>
      </c>
      <c r="E36" s="63">
        <v>0</v>
      </c>
      <c r="F36" s="63">
        <v>0</v>
      </c>
      <c r="G36" s="33"/>
      <c r="H36" s="33"/>
    </row>
    <row r="37" spans="1:8" ht="24.75" customHeight="1" x14ac:dyDescent="0.3">
      <c r="A37" s="64">
        <v>13030000</v>
      </c>
      <c r="B37" s="65" t="s">
        <v>126</v>
      </c>
      <c r="C37" s="66">
        <v>8750000</v>
      </c>
      <c r="D37" s="53">
        <v>8750000</v>
      </c>
      <c r="E37" s="62">
        <v>0</v>
      </c>
      <c r="F37" s="53">
        <v>0</v>
      </c>
      <c r="G37" s="33"/>
      <c r="H37" s="33"/>
    </row>
    <row r="38" spans="1:8" ht="36" customHeight="1" x14ac:dyDescent="0.3">
      <c r="A38" s="58">
        <v>13030100</v>
      </c>
      <c r="B38" s="59" t="s">
        <v>127</v>
      </c>
      <c r="C38" s="60">
        <v>8750000</v>
      </c>
      <c r="D38" s="61">
        <v>8750000</v>
      </c>
      <c r="E38" s="63">
        <v>0</v>
      </c>
      <c r="F38" s="63">
        <v>0</v>
      </c>
      <c r="G38" s="33"/>
      <c r="H38" s="33"/>
    </row>
    <row r="39" spans="1:8" ht="24" hidden="1" customHeight="1" x14ac:dyDescent="0.3">
      <c r="A39" s="58">
        <v>13070000</v>
      </c>
      <c r="B39" s="59" t="s">
        <v>18</v>
      </c>
      <c r="C39" s="60">
        <v>0</v>
      </c>
      <c r="D39" s="61">
        <v>0</v>
      </c>
      <c r="E39" s="52">
        <v>0</v>
      </c>
      <c r="F39" s="53">
        <v>0</v>
      </c>
      <c r="G39" s="33"/>
      <c r="H39" s="33"/>
    </row>
    <row r="40" spans="1:8" ht="21" hidden="1" customHeight="1" x14ac:dyDescent="0.3">
      <c r="A40" s="58">
        <v>13070200</v>
      </c>
      <c r="B40" s="59" t="s">
        <v>162</v>
      </c>
      <c r="C40" s="60">
        <v>0</v>
      </c>
      <c r="D40" s="61">
        <v>0</v>
      </c>
      <c r="E40" s="52">
        <v>0</v>
      </c>
      <c r="F40" s="53">
        <v>0</v>
      </c>
      <c r="G40" s="33"/>
      <c r="H40" s="33"/>
    </row>
    <row r="41" spans="1:8" ht="26.25" customHeight="1" x14ac:dyDescent="0.3">
      <c r="A41" s="45">
        <v>19000000</v>
      </c>
      <c r="B41" s="51" t="s">
        <v>22</v>
      </c>
      <c r="C41" s="89">
        <v>49000000</v>
      </c>
      <c r="D41" s="89">
        <v>0</v>
      </c>
      <c r="E41" s="89">
        <v>49000000</v>
      </c>
      <c r="F41" s="89">
        <v>0</v>
      </c>
      <c r="G41" s="33"/>
      <c r="H41" s="33"/>
    </row>
    <row r="42" spans="1:8" ht="24" customHeight="1" x14ac:dyDescent="0.3">
      <c r="A42" s="54">
        <v>19010000</v>
      </c>
      <c r="B42" s="65" t="s">
        <v>19</v>
      </c>
      <c r="C42" s="66">
        <v>49000000</v>
      </c>
      <c r="D42" s="62">
        <v>0</v>
      </c>
      <c r="E42" s="62">
        <v>49000000</v>
      </c>
      <c r="F42" s="53">
        <v>0</v>
      </c>
      <c r="G42" s="33"/>
      <c r="H42" s="33"/>
    </row>
    <row r="43" spans="1:8" ht="48.75" customHeight="1" x14ac:dyDescent="0.3">
      <c r="A43" s="58">
        <v>19010100</v>
      </c>
      <c r="B43" s="59" t="s">
        <v>95</v>
      </c>
      <c r="C43" s="60">
        <v>35500000</v>
      </c>
      <c r="D43" s="61">
        <v>0</v>
      </c>
      <c r="E43" s="63">
        <v>35500000</v>
      </c>
      <c r="F43" s="63">
        <v>0</v>
      </c>
      <c r="G43" s="33"/>
      <c r="H43" s="33"/>
    </row>
    <row r="44" spans="1:8" ht="22.5" customHeight="1" x14ac:dyDescent="0.3">
      <c r="A44" s="58">
        <v>19010200</v>
      </c>
      <c r="B44" s="59" t="s">
        <v>20</v>
      </c>
      <c r="C44" s="60">
        <v>6200000</v>
      </c>
      <c r="D44" s="61">
        <v>0</v>
      </c>
      <c r="E44" s="63">
        <v>6200000</v>
      </c>
      <c r="F44" s="63">
        <v>0</v>
      </c>
      <c r="G44" s="33"/>
      <c r="H44" s="33"/>
    </row>
    <row r="45" spans="1:8" ht="33" customHeight="1" x14ac:dyDescent="0.3">
      <c r="A45" s="58">
        <v>19010300</v>
      </c>
      <c r="B45" s="59" t="s">
        <v>21</v>
      </c>
      <c r="C45" s="60">
        <v>7300000</v>
      </c>
      <c r="D45" s="61">
        <v>0</v>
      </c>
      <c r="E45" s="63">
        <v>7300000</v>
      </c>
      <c r="F45" s="63">
        <v>0</v>
      </c>
      <c r="G45" s="33"/>
      <c r="H45" s="33"/>
    </row>
    <row r="46" spans="1:8" customFormat="1" ht="26.25" customHeight="1" x14ac:dyDescent="0.3">
      <c r="A46" s="45">
        <v>20000000</v>
      </c>
      <c r="B46" s="81" t="s">
        <v>4</v>
      </c>
      <c r="C46" s="47">
        <v>279108000</v>
      </c>
      <c r="D46" s="47">
        <v>39466680</v>
      </c>
      <c r="E46" s="47">
        <v>239641320</v>
      </c>
      <c r="F46" s="47">
        <v>0</v>
      </c>
      <c r="G46" s="37"/>
      <c r="H46" s="37"/>
    </row>
    <row r="47" spans="1:8" customFormat="1" ht="27.75" customHeight="1" x14ac:dyDescent="0.3">
      <c r="A47" s="45" t="s">
        <v>108</v>
      </c>
      <c r="B47" s="51" t="s">
        <v>109</v>
      </c>
      <c r="C47" s="89">
        <v>1581600</v>
      </c>
      <c r="D47" s="89">
        <v>1581600</v>
      </c>
      <c r="E47" s="89">
        <v>0</v>
      </c>
      <c r="F47" s="89">
        <v>0</v>
      </c>
      <c r="G47" s="37"/>
      <c r="H47" s="37"/>
    </row>
    <row r="48" spans="1:8" customFormat="1" ht="66.75" customHeight="1" x14ac:dyDescent="0.3">
      <c r="A48" s="54" t="s">
        <v>10</v>
      </c>
      <c r="B48" s="55" t="s">
        <v>110</v>
      </c>
      <c r="C48" s="67">
        <v>1400000</v>
      </c>
      <c r="D48" s="67">
        <v>1400000</v>
      </c>
      <c r="E48" s="67">
        <v>0</v>
      </c>
      <c r="F48" s="67">
        <v>0</v>
      </c>
      <c r="G48" s="37"/>
      <c r="H48" s="37"/>
    </row>
    <row r="49" spans="1:8" customFormat="1" ht="41.25" customHeight="1" x14ac:dyDescent="0.3">
      <c r="A49" s="58">
        <v>21010300</v>
      </c>
      <c r="B49" s="59" t="s">
        <v>45</v>
      </c>
      <c r="C49" s="60">
        <v>1400000</v>
      </c>
      <c r="D49" s="61">
        <v>1400000</v>
      </c>
      <c r="E49" s="60">
        <v>0</v>
      </c>
      <c r="F49" s="63">
        <v>0</v>
      </c>
      <c r="G49" s="37"/>
      <c r="H49" s="37"/>
    </row>
    <row r="50" spans="1:8" customFormat="1" ht="26.25" hidden="1" customHeight="1" x14ac:dyDescent="0.3">
      <c r="A50" s="58">
        <v>21050000</v>
      </c>
      <c r="B50" s="59" t="s">
        <v>49</v>
      </c>
      <c r="C50" s="60">
        <v>0</v>
      </c>
      <c r="D50" s="61">
        <v>0</v>
      </c>
      <c r="E50" s="52">
        <v>0</v>
      </c>
      <c r="F50" s="53">
        <v>0</v>
      </c>
      <c r="G50" s="37"/>
      <c r="H50" s="37"/>
    </row>
    <row r="51" spans="1:8" customFormat="1" ht="26.25" customHeight="1" x14ac:dyDescent="0.3">
      <c r="A51" s="58">
        <v>21080000</v>
      </c>
      <c r="B51" s="59" t="s">
        <v>13</v>
      </c>
      <c r="C51" s="60">
        <v>181600</v>
      </c>
      <c r="D51" s="61">
        <v>181600</v>
      </c>
      <c r="E51" s="61">
        <v>0</v>
      </c>
      <c r="F51" s="53">
        <v>0</v>
      </c>
      <c r="G51" s="37"/>
      <c r="H51" s="37"/>
    </row>
    <row r="52" spans="1:8" customFormat="1" ht="24.75" customHeight="1" x14ac:dyDescent="0.3">
      <c r="A52" s="58">
        <v>21080500</v>
      </c>
      <c r="B52" s="59" t="s">
        <v>2</v>
      </c>
      <c r="C52" s="60">
        <v>171600</v>
      </c>
      <c r="D52" s="61">
        <v>171600</v>
      </c>
      <c r="E52" s="60">
        <v>0</v>
      </c>
      <c r="F52" s="63">
        <v>0</v>
      </c>
      <c r="G52" s="37"/>
      <c r="H52" s="37"/>
    </row>
    <row r="53" spans="1:8" customFormat="1" ht="48.75" customHeight="1" x14ac:dyDescent="0.3">
      <c r="A53" s="58">
        <v>21082400</v>
      </c>
      <c r="B53" s="59" t="s">
        <v>161</v>
      </c>
      <c r="C53" s="60">
        <v>10000</v>
      </c>
      <c r="D53" s="60">
        <v>10000</v>
      </c>
      <c r="E53" s="60">
        <v>0</v>
      </c>
      <c r="F53" s="60">
        <v>0</v>
      </c>
      <c r="G53" s="37"/>
      <c r="H53" s="37"/>
    </row>
    <row r="54" spans="1:8" ht="36.75" hidden="1" customHeight="1" x14ac:dyDescent="0.3">
      <c r="A54" s="58">
        <v>21110000</v>
      </c>
      <c r="B54" s="59" t="s">
        <v>23</v>
      </c>
      <c r="C54" s="60">
        <v>0</v>
      </c>
      <c r="D54" s="61">
        <v>0</v>
      </c>
      <c r="E54" s="61">
        <v>0</v>
      </c>
      <c r="F54" s="53">
        <v>0</v>
      </c>
      <c r="G54" s="33"/>
      <c r="H54" s="33"/>
    </row>
    <row r="55" spans="1:8" ht="31.5" customHeight="1" x14ac:dyDescent="0.3">
      <c r="A55" s="45" t="s">
        <v>111</v>
      </c>
      <c r="B55" s="51" t="s">
        <v>25</v>
      </c>
      <c r="C55" s="89">
        <v>36013080</v>
      </c>
      <c r="D55" s="89">
        <v>36013080</v>
      </c>
      <c r="E55" s="89">
        <v>0</v>
      </c>
      <c r="F55" s="89">
        <v>0</v>
      </c>
      <c r="G55" s="33"/>
      <c r="H55" s="33"/>
    </row>
    <row r="56" spans="1:8" ht="24" customHeight="1" x14ac:dyDescent="0.3">
      <c r="A56" s="64">
        <v>22010000</v>
      </c>
      <c r="B56" s="65" t="s">
        <v>33</v>
      </c>
      <c r="C56" s="66">
        <v>34513080</v>
      </c>
      <c r="D56" s="53">
        <v>34513080</v>
      </c>
      <c r="E56" s="53">
        <v>0</v>
      </c>
      <c r="F56" s="53">
        <v>0</v>
      </c>
      <c r="G56" s="33"/>
      <c r="H56" s="33"/>
    </row>
    <row r="57" spans="1:8" ht="47.25" customHeight="1" x14ac:dyDescent="0.3">
      <c r="A57" s="58">
        <v>22010200</v>
      </c>
      <c r="B57" s="59" t="s">
        <v>171</v>
      </c>
      <c r="C57" s="60">
        <v>1400</v>
      </c>
      <c r="D57" s="61">
        <v>1400</v>
      </c>
      <c r="E57" s="61">
        <v>0</v>
      </c>
      <c r="F57" s="63">
        <v>0</v>
      </c>
      <c r="G57" s="33"/>
      <c r="H57" s="33"/>
    </row>
    <row r="58" spans="1:8" ht="47.25" customHeight="1" x14ac:dyDescent="0.3">
      <c r="A58" s="58">
        <v>22010500</v>
      </c>
      <c r="B58" s="59" t="s">
        <v>172</v>
      </c>
      <c r="C58" s="60">
        <v>10100</v>
      </c>
      <c r="D58" s="61">
        <v>10100</v>
      </c>
      <c r="E58" s="61">
        <v>0</v>
      </c>
      <c r="F58" s="63">
        <v>0</v>
      </c>
      <c r="G58" s="33"/>
      <c r="H58" s="33"/>
    </row>
    <row r="59" spans="1:8" ht="35.25" customHeight="1" x14ac:dyDescent="0.3">
      <c r="A59" s="58">
        <v>22010600</v>
      </c>
      <c r="B59" s="59" t="s">
        <v>128</v>
      </c>
      <c r="C59" s="60">
        <v>500000</v>
      </c>
      <c r="D59" s="61">
        <v>500000</v>
      </c>
      <c r="E59" s="61">
        <v>0</v>
      </c>
      <c r="F59" s="63">
        <v>0</v>
      </c>
      <c r="G59" s="33"/>
      <c r="H59" s="33"/>
    </row>
    <row r="60" spans="1:8" ht="32.25" customHeight="1" x14ac:dyDescent="0.3">
      <c r="A60" s="58">
        <v>22011000</v>
      </c>
      <c r="B60" s="59" t="s">
        <v>131</v>
      </c>
      <c r="C60" s="60">
        <v>7030800</v>
      </c>
      <c r="D60" s="61">
        <v>7030800</v>
      </c>
      <c r="E60" s="61">
        <v>0</v>
      </c>
      <c r="F60" s="63">
        <v>0</v>
      </c>
      <c r="G60" s="33"/>
      <c r="H60" s="33"/>
    </row>
    <row r="61" spans="1:8" ht="34.5" customHeight="1" x14ac:dyDescent="0.3">
      <c r="A61" s="58">
        <v>22011100</v>
      </c>
      <c r="B61" s="59" t="s">
        <v>132</v>
      </c>
      <c r="C61" s="60">
        <v>22500000</v>
      </c>
      <c r="D61" s="61">
        <v>22500000</v>
      </c>
      <c r="E61" s="61">
        <v>0</v>
      </c>
      <c r="F61" s="63">
        <v>0</v>
      </c>
      <c r="G61" s="33"/>
      <c r="H61" s="33"/>
    </row>
    <row r="62" spans="1:8" ht="31.5" customHeight="1" x14ac:dyDescent="0.3">
      <c r="A62" s="58">
        <v>22011800</v>
      </c>
      <c r="B62" s="59" t="s">
        <v>24</v>
      </c>
      <c r="C62" s="60">
        <v>1480000</v>
      </c>
      <c r="D62" s="61">
        <v>1480000</v>
      </c>
      <c r="E62" s="61">
        <v>0</v>
      </c>
      <c r="F62" s="63">
        <v>0</v>
      </c>
      <c r="G62" s="33"/>
      <c r="H62" s="33"/>
    </row>
    <row r="63" spans="1:8" ht="26.25" customHeight="1" x14ac:dyDescent="0.3">
      <c r="A63" s="58">
        <v>22013100</v>
      </c>
      <c r="B63" s="59" t="s">
        <v>98</v>
      </c>
      <c r="C63" s="60">
        <v>780</v>
      </c>
      <c r="D63" s="61">
        <v>780</v>
      </c>
      <c r="E63" s="61">
        <v>0</v>
      </c>
      <c r="F63" s="63">
        <v>0</v>
      </c>
      <c r="G63" s="33"/>
      <c r="H63" s="33"/>
    </row>
    <row r="64" spans="1:8" ht="25.5" customHeight="1" x14ac:dyDescent="0.3">
      <c r="A64" s="58">
        <v>22013200</v>
      </c>
      <c r="B64" s="59" t="s">
        <v>99</v>
      </c>
      <c r="C64" s="60">
        <v>800000</v>
      </c>
      <c r="D64" s="61">
        <v>800000</v>
      </c>
      <c r="E64" s="61">
        <v>0</v>
      </c>
      <c r="F64" s="63">
        <v>0</v>
      </c>
      <c r="G64" s="33"/>
      <c r="H64" s="33"/>
    </row>
    <row r="65" spans="1:8" ht="24.75" customHeight="1" x14ac:dyDescent="0.3">
      <c r="A65" s="58">
        <v>22013300</v>
      </c>
      <c r="B65" s="59" t="s">
        <v>100</v>
      </c>
      <c r="C65" s="60">
        <v>650000</v>
      </c>
      <c r="D65" s="61">
        <v>650000</v>
      </c>
      <c r="E65" s="61">
        <v>0</v>
      </c>
      <c r="F65" s="63">
        <v>0</v>
      </c>
      <c r="G65" s="33"/>
      <c r="H65" s="33"/>
    </row>
    <row r="66" spans="1:8" ht="24.75" customHeight="1" x14ac:dyDescent="0.3">
      <c r="A66" s="58">
        <v>22013400</v>
      </c>
      <c r="B66" s="59" t="s">
        <v>101</v>
      </c>
      <c r="C66" s="60">
        <v>1540000</v>
      </c>
      <c r="D66" s="61">
        <v>1540000</v>
      </c>
      <c r="E66" s="61">
        <v>0</v>
      </c>
      <c r="F66" s="63">
        <v>0</v>
      </c>
      <c r="G66" s="33"/>
      <c r="H66" s="33"/>
    </row>
    <row r="67" spans="1:8" ht="34.5" customHeight="1" x14ac:dyDescent="0.3">
      <c r="A67" s="64" t="s">
        <v>112</v>
      </c>
      <c r="B67" s="65" t="s">
        <v>14</v>
      </c>
      <c r="C67" s="66">
        <v>1500000</v>
      </c>
      <c r="D67" s="53">
        <v>1500000</v>
      </c>
      <c r="E67" s="53">
        <v>0</v>
      </c>
      <c r="F67" s="53">
        <v>0</v>
      </c>
      <c r="G67" s="33"/>
      <c r="H67" s="33"/>
    </row>
    <row r="68" spans="1:8" ht="33" customHeight="1" x14ac:dyDescent="0.3">
      <c r="A68" s="58">
        <v>22080400</v>
      </c>
      <c r="B68" s="59" t="s">
        <v>133</v>
      </c>
      <c r="C68" s="60">
        <v>1500000</v>
      </c>
      <c r="D68" s="61">
        <v>1500000</v>
      </c>
      <c r="E68" s="63">
        <v>0</v>
      </c>
      <c r="F68" s="63">
        <v>0</v>
      </c>
      <c r="G68" s="33"/>
      <c r="H68" s="33"/>
    </row>
    <row r="69" spans="1:8" ht="60.75" hidden="1" customHeight="1" x14ac:dyDescent="0.3">
      <c r="A69" s="64">
        <v>22130000</v>
      </c>
      <c r="B69" s="65" t="s">
        <v>47</v>
      </c>
      <c r="C69" s="53">
        <v>0</v>
      </c>
      <c r="D69" s="53">
        <v>0</v>
      </c>
      <c r="E69" s="52">
        <v>0</v>
      </c>
      <c r="F69" s="53">
        <v>0</v>
      </c>
      <c r="G69" s="33"/>
      <c r="H69" s="33"/>
    </row>
    <row r="70" spans="1:8" ht="27" customHeight="1" x14ac:dyDescent="0.3">
      <c r="A70" s="45" t="s">
        <v>113</v>
      </c>
      <c r="B70" s="51" t="s">
        <v>114</v>
      </c>
      <c r="C70" s="89">
        <v>3186000</v>
      </c>
      <c r="D70" s="89">
        <v>1872000</v>
      </c>
      <c r="E70" s="89">
        <v>1314000</v>
      </c>
      <c r="F70" s="89">
        <v>0</v>
      </c>
      <c r="G70" s="33"/>
      <c r="H70" s="33"/>
    </row>
    <row r="71" spans="1:8" ht="24" customHeight="1" x14ac:dyDescent="0.3">
      <c r="A71" s="64">
        <v>24060000</v>
      </c>
      <c r="B71" s="65" t="s">
        <v>116</v>
      </c>
      <c r="C71" s="66">
        <v>3072000</v>
      </c>
      <c r="D71" s="53">
        <v>1872000</v>
      </c>
      <c r="E71" s="53">
        <v>1200000</v>
      </c>
      <c r="F71" s="53">
        <v>0</v>
      </c>
      <c r="G71" s="33"/>
      <c r="H71" s="33"/>
    </row>
    <row r="72" spans="1:8" ht="21.75" customHeight="1" x14ac:dyDescent="0.3">
      <c r="A72" s="58">
        <v>24060300</v>
      </c>
      <c r="B72" s="59" t="s">
        <v>2</v>
      </c>
      <c r="C72" s="60">
        <v>1872000</v>
      </c>
      <c r="D72" s="61">
        <v>1872000</v>
      </c>
      <c r="E72" s="61">
        <v>0</v>
      </c>
      <c r="F72" s="63">
        <v>0</v>
      </c>
      <c r="G72" s="33"/>
      <c r="H72" s="33"/>
    </row>
    <row r="73" spans="1:8" ht="32.25" customHeight="1" x14ac:dyDescent="0.3">
      <c r="A73" s="58">
        <v>24062100</v>
      </c>
      <c r="B73" s="59" t="s">
        <v>11</v>
      </c>
      <c r="C73" s="60">
        <v>1200000</v>
      </c>
      <c r="D73" s="61">
        <v>0</v>
      </c>
      <c r="E73" s="61">
        <v>1200000</v>
      </c>
      <c r="F73" s="63">
        <v>0</v>
      </c>
      <c r="G73" s="33"/>
      <c r="H73" s="33"/>
    </row>
    <row r="74" spans="1:8" ht="23.25" customHeight="1" x14ac:dyDescent="0.3">
      <c r="A74" s="64" t="s">
        <v>117</v>
      </c>
      <c r="B74" s="65" t="s">
        <v>118</v>
      </c>
      <c r="C74" s="66">
        <v>114000</v>
      </c>
      <c r="D74" s="53">
        <v>0</v>
      </c>
      <c r="E74" s="53">
        <v>114000</v>
      </c>
      <c r="F74" s="53">
        <v>0</v>
      </c>
      <c r="G74" s="33"/>
      <c r="H74" s="33"/>
    </row>
    <row r="75" spans="1:8" ht="47.25" customHeight="1" x14ac:dyDescent="0.3">
      <c r="A75" s="58">
        <v>24110900</v>
      </c>
      <c r="B75" s="59" t="s">
        <v>9</v>
      </c>
      <c r="C75" s="60">
        <v>114000</v>
      </c>
      <c r="D75" s="61">
        <v>0</v>
      </c>
      <c r="E75" s="61">
        <v>114000</v>
      </c>
      <c r="F75" s="63">
        <v>0</v>
      </c>
      <c r="G75" s="33"/>
      <c r="H75" s="33"/>
    </row>
    <row r="76" spans="1:8" ht="21.75" customHeight="1" x14ac:dyDescent="0.3">
      <c r="A76" s="45">
        <v>25000000</v>
      </c>
      <c r="B76" s="51" t="s">
        <v>119</v>
      </c>
      <c r="C76" s="89">
        <v>238327320</v>
      </c>
      <c r="D76" s="89">
        <v>0</v>
      </c>
      <c r="E76" s="89">
        <v>238327320</v>
      </c>
      <c r="F76" s="89">
        <v>0</v>
      </c>
      <c r="G76"/>
      <c r="H76"/>
    </row>
    <row r="77" spans="1:8" ht="33" customHeight="1" x14ac:dyDescent="0.3">
      <c r="A77" s="64">
        <v>25010000</v>
      </c>
      <c r="B77" s="65" t="s">
        <v>48</v>
      </c>
      <c r="C77" s="66">
        <v>183256600</v>
      </c>
      <c r="D77" s="53">
        <v>0</v>
      </c>
      <c r="E77" s="53">
        <v>183256600</v>
      </c>
      <c r="F77" s="53">
        <v>0</v>
      </c>
      <c r="G77"/>
      <c r="H77" s="33"/>
    </row>
    <row r="78" spans="1:8" ht="27" customHeight="1" x14ac:dyDescent="0.3">
      <c r="A78" s="58">
        <v>25010100</v>
      </c>
      <c r="B78" s="59" t="s">
        <v>26</v>
      </c>
      <c r="C78" s="60">
        <v>62013050</v>
      </c>
      <c r="D78" s="61">
        <v>0</v>
      </c>
      <c r="E78" s="61">
        <v>62013050</v>
      </c>
      <c r="F78" s="63">
        <v>0</v>
      </c>
      <c r="G78"/>
      <c r="H78" s="33"/>
    </row>
    <row r="79" spans="1:8" ht="25.5" customHeight="1" x14ac:dyDescent="0.3">
      <c r="A79" s="58">
        <v>25010200</v>
      </c>
      <c r="B79" s="59" t="s">
        <v>27</v>
      </c>
      <c r="C79" s="60">
        <v>120510400</v>
      </c>
      <c r="D79" s="61">
        <v>0</v>
      </c>
      <c r="E79" s="61">
        <v>120510400</v>
      </c>
      <c r="F79" s="63">
        <v>0</v>
      </c>
      <c r="G79"/>
      <c r="H79" s="33"/>
    </row>
    <row r="80" spans="1:8" ht="33" customHeight="1" x14ac:dyDescent="0.3">
      <c r="A80" s="58">
        <v>25010300</v>
      </c>
      <c r="B80" s="59" t="s">
        <v>102</v>
      </c>
      <c r="C80" s="60">
        <v>569200</v>
      </c>
      <c r="D80" s="61">
        <v>0</v>
      </c>
      <c r="E80" s="61">
        <v>569200</v>
      </c>
      <c r="F80" s="63">
        <v>0</v>
      </c>
      <c r="G80"/>
      <c r="H80" s="33"/>
    </row>
    <row r="81" spans="1:8" ht="35.25" customHeight="1" x14ac:dyDescent="0.3">
      <c r="A81" s="58">
        <v>25010400</v>
      </c>
      <c r="B81" s="59" t="s">
        <v>28</v>
      </c>
      <c r="C81" s="60">
        <v>163950</v>
      </c>
      <c r="D81" s="61">
        <v>0</v>
      </c>
      <c r="E81" s="61">
        <v>163950</v>
      </c>
      <c r="F81" s="63">
        <v>0</v>
      </c>
      <c r="G81"/>
      <c r="H81" s="33"/>
    </row>
    <row r="82" spans="1:8" ht="19.5" customHeight="1" x14ac:dyDescent="0.3">
      <c r="A82" s="64">
        <v>25020000</v>
      </c>
      <c r="B82" s="65" t="s">
        <v>15</v>
      </c>
      <c r="C82" s="66">
        <v>55070720</v>
      </c>
      <c r="D82" s="53">
        <v>0</v>
      </c>
      <c r="E82" s="53">
        <v>55070720</v>
      </c>
      <c r="F82" s="53">
        <v>0</v>
      </c>
      <c r="G82"/>
      <c r="H82" s="33"/>
    </row>
    <row r="83" spans="1:8" ht="66" customHeight="1" x14ac:dyDescent="0.3">
      <c r="A83" s="58">
        <v>25020200</v>
      </c>
      <c r="B83" s="59" t="s">
        <v>103</v>
      </c>
      <c r="C83" s="60">
        <v>55070720</v>
      </c>
      <c r="D83" s="61">
        <v>0</v>
      </c>
      <c r="E83" s="61">
        <v>55070720</v>
      </c>
      <c r="F83" s="63">
        <v>0</v>
      </c>
      <c r="G83"/>
      <c r="H83" s="33"/>
    </row>
    <row r="84" spans="1:8" ht="17.399999999999999" hidden="1" x14ac:dyDescent="0.3">
      <c r="A84" s="45">
        <v>30000000</v>
      </c>
      <c r="B84" s="81" t="s">
        <v>5</v>
      </c>
      <c r="C84" s="47">
        <v>0</v>
      </c>
      <c r="D84" s="47">
        <v>0</v>
      </c>
      <c r="E84" s="47">
        <v>0</v>
      </c>
      <c r="F84" s="47">
        <v>0</v>
      </c>
      <c r="G84"/>
      <c r="H84" s="33"/>
    </row>
    <row r="85" spans="1:8" ht="17.399999999999999" hidden="1" x14ac:dyDescent="0.3">
      <c r="A85" s="45" t="s">
        <v>134</v>
      </c>
      <c r="B85" s="51" t="s">
        <v>135</v>
      </c>
      <c r="C85" s="47">
        <v>0</v>
      </c>
      <c r="D85" s="47">
        <v>0</v>
      </c>
      <c r="E85" s="47">
        <v>0</v>
      </c>
      <c r="F85" s="47">
        <v>0</v>
      </c>
      <c r="G85"/>
      <c r="H85" s="33"/>
    </row>
    <row r="86" spans="1:8" ht="31.5" hidden="1" customHeight="1" x14ac:dyDescent="0.3">
      <c r="A86">
        <v>31030000</v>
      </c>
      <c r="B86" t="s">
        <v>44</v>
      </c>
      <c r="C86">
        <v>0</v>
      </c>
      <c r="D86">
        <v>0</v>
      </c>
      <c r="E86">
        <v>0</v>
      </c>
      <c r="F86">
        <v>0</v>
      </c>
      <c r="G86"/>
      <c r="H86" s="33"/>
    </row>
    <row r="87" spans="1:8" customFormat="1" ht="21" customHeight="1" x14ac:dyDescent="0.3">
      <c r="B87" s="81" t="s">
        <v>89</v>
      </c>
      <c r="C87" s="47">
        <v>2367028000</v>
      </c>
      <c r="D87" s="47">
        <v>2078386680</v>
      </c>
      <c r="E87" s="47">
        <v>288641320</v>
      </c>
      <c r="F87" s="47">
        <v>0</v>
      </c>
      <c r="G87" s="37"/>
      <c r="H87" s="37"/>
    </row>
    <row r="88" spans="1:8" customFormat="1" ht="21" customHeight="1" x14ac:dyDescent="0.3">
      <c r="A88" s="69">
        <v>40000000</v>
      </c>
      <c r="B88" s="81" t="s">
        <v>50</v>
      </c>
      <c r="C88" s="47">
        <v>721815600</v>
      </c>
      <c r="D88" s="47">
        <v>702040800</v>
      </c>
      <c r="E88" s="47">
        <v>19774800</v>
      </c>
      <c r="F88" s="47">
        <v>0</v>
      </c>
      <c r="H88" s="37"/>
    </row>
    <row r="89" spans="1:8" customFormat="1" ht="21" customHeight="1" x14ac:dyDescent="0.3">
      <c r="A89" s="69">
        <v>41000000</v>
      </c>
      <c r="B89" s="68" t="s">
        <v>51</v>
      </c>
      <c r="C89" s="47">
        <v>721815600</v>
      </c>
      <c r="D89" s="47">
        <v>702040800</v>
      </c>
      <c r="E89" s="47">
        <v>19774800</v>
      </c>
      <c r="F89" s="47">
        <v>0</v>
      </c>
      <c r="G89" s="37"/>
      <c r="H89" s="37"/>
    </row>
    <row r="90" spans="1:8" customFormat="1" ht="21" customHeight="1" x14ac:dyDescent="0.3">
      <c r="A90" s="69">
        <v>41020000</v>
      </c>
      <c r="B90" s="70" t="s">
        <v>93</v>
      </c>
      <c r="C90" s="47">
        <v>190825200</v>
      </c>
      <c r="D90" s="52">
        <v>190825200</v>
      </c>
      <c r="E90" s="52">
        <v>0</v>
      </c>
      <c r="F90" s="52">
        <v>0</v>
      </c>
      <c r="H90" s="37"/>
    </row>
    <row r="91" spans="1:8" customFormat="1" ht="17.25" customHeight="1" x14ac:dyDescent="0.3">
      <c r="A91" s="75">
        <v>41020100</v>
      </c>
      <c r="B91" s="71" t="s">
        <v>52</v>
      </c>
      <c r="C91" s="142">
        <v>63366000</v>
      </c>
      <c r="D91" s="143">
        <v>63366000</v>
      </c>
      <c r="E91" s="143">
        <v>0</v>
      </c>
      <c r="F91" s="143">
        <v>0</v>
      </c>
      <c r="G91" s="37"/>
      <c r="H91" s="37"/>
    </row>
    <row r="92" spans="1:8" customFormat="1" ht="81.75" hidden="1" customHeight="1" x14ac:dyDescent="0.3">
      <c r="A92" s="72">
        <v>41021300</v>
      </c>
      <c r="B92" s="71" t="s">
        <v>163</v>
      </c>
      <c r="C92" s="142">
        <v>0</v>
      </c>
      <c r="D92" s="143">
        <v>0</v>
      </c>
      <c r="E92" s="143">
        <v>0</v>
      </c>
      <c r="F92" s="143">
        <v>0</v>
      </c>
      <c r="G92" s="37"/>
      <c r="H92" s="37"/>
    </row>
    <row r="93" spans="1:8" customFormat="1" ht="30" x14ac:dyDescent="0.3">
      <c r="A93" s="75">
        <v>41020200</v>
      </c>
      <c r="B93" s="71" t="s">
        <v>78</v>
      </c>
      <c r="C93" s="142">
        <v>127459200</v>
      </c>
      <c r="D93" s="143">
        <v>127459200</v>
      </c>
      <c r="E93" s="143">
        <v>0</v>
      </c>
      <c r="F93" s="143">
        <v>0</v>
      </c>
      <c r="G93" s="37"/>
      <c r="H93" s="37"/>
    </row>
    <row r="94" spans="1:8" customFormat="1" ht="83.25" hidden="1" customHeight="1" x14ac:dyDescent="0.3">
      <c r="A94" s="72">
        <v>41021400</v>
      </c>
      <c r="B94" s="71" t="s">
        <v>151</v>
      </c>
      <c r="C94" s="73">
        <v>0</v>
      </c>
      <c r="D94" s="73">
        <v>0</v>
      </c>
      <c r="E94" s="73">
        <v>0</v>
      </c>
      <c r="F94" s="47">
        <v>0</v>
      </c>
      <c r="G94" s="37"/>
      <c r="H94" s="37"/>
    </row>
    <row r="95" spans="1:8" customFormat="1" ht="17.399999999999999" x14ac:dyDescent="0.3">
      <c r="A95" s="144">
        <v>41030000</v>
      </c>
      <c r="B95" s="70" t="s">
        <v>94</v>
      </c>
      <c r="C95" s="47">
        <v>528990400</v>
      </c>
      <c r="D95" s="52">
        <v>509215600</v>
      </c>
      <c r="E95" s="52">
        <v>19774800</v>
      </c>
      <c r="F95" s="52">
        <v>0</v>
      </c>
      <c r="G95" s="37"/>
      <c r="H95" s="37"/>
    </row>
    <row r="96" spans="1:8" customFormat="1" ht="132" hidden="1" customHeight="1" x14ac:dyDescent="0.3">
      <c r="A96" s="75">
        <v>41030600</v>
      </c>
      <c r="B96" s="71" t="s">
        <v>82</v>
      </c>
      <c r="C96" s="71">
        <v>0</v>
      </c>
      <c r="D96" s="71">
        <v>0</v>
      </c>
      <c r="E96" s="71">
        <v>0</v>
      </c>
      <c r="F96" s="47">
        <v>0</v>
      </c>
      <c r="G96" s="37"/>
    </row>
    <row r="97" spans="1:8" customFormat="1" ht="144.75" hidden="1" customHeight="1" x14ac:dyDescent="0.3">
      <c r="A97" s="75">
        <v>41030800</v>
      </c>
      <c r="B97" s="71" t="s">
        <v>85</v>
      </c>
      <c r="C97" s="71">
        <v>0</v>
      </c>
      <c r="D97" s="71">
        <v>0</v>
      </c>
      <c r="E97" s="71">
        <v>0</v>
      </c>
      <c r="F97" s="47">
        <v>0</v>
      </c>
      <c r="G97" s="37"/>
      <c r="H97" s="37"/>
    </row>
    <row r="98" spans="1:8" customFormat="1" ht="72" hidden="1" customHeight="1" x14ac:dyDescent="0.3">
      <c r="A98" s="75">
        <v>41030900</v>
      </c>
      <c r="B98" s="71" t="s">
        <v>58</v>
      </c>
      <c r="C98" s="71">
        <v>0</v>
      </c>
      <c r="D98" s="71">
        <v>0</v>
      </c>
      <c r="E98" s="71">
        <v>0</v>
      </c>
      <c r="F98" s="71">
        <v>0</v>
      </c>
      <c r="G98" s="37"/>
      <c r="H98" s="37"/>
    </row>
    <row r="99" spans="1:8" customFormat="1" hidden="1" x14ac:dyDescent="0.3">
      <c r="A99" s="75">
        <v>41031900</v>
      </c>
      <c r="B99" s="71" t="s">
        <v>154</v>
      </c>
      <c r="C99" s="74">
        <v>0</v>
      </c>
      <c r="D99" s="74">
        <v>0</v>
      </c>
      <c r="E99" s="74">
        <v>0</v>
      </c>
      <c r="F99" s="74">
        <v>0</v>
      </c>
      <c r="G99" s="74"/>
      <c r="H99" s="37"/>
    </row>
    <row r="100" spans="1:8" customFormat="1" ht="65.25" hidden="1" customHeight="1" x14ac:dyDescent="0.3">
      <c r="A100" s="75">
        <v>41034800</v>
      </c>
      <c r="B100" s="71" t="s">
        <v>159</v>
      </c>
      <c r="C100" s="97">
        <v>0</v>
      </c>
      <c r="D100" s="73">
        <v>0</v>
      </c>
      <c r="E100" s="73">
        <v>0</v>
      </c>
      <c r="F100" s="73">
        <v>0</v>
      </c>
      <c r="G100" s="37"/>
      <c r="H100" s="37"/>
    </row>
    <row r="101" spans="1:8" customFormat="1" ht="33.75" customHeight="1" x14ac:dyDescent="0.3">
      <c r="A101" s="75">
        <v>41033000</v>
      </c>
      <c r="B101" s="71" t="s">
        <v>104</v>
      </c>
      <c r="C101" s="142">
        <v>79922400</v>
      </c>
      <c r="D101" s="143">
        <v>79922400</v>
      </c>
      <c r="E101" s="143">
        <v>0</v>
      </c>
      <c r="F101" s="143">
        <v>0</v>
      </c>
      <c r="G101" s="37"/>
      <c r="H101" s="37"/>
    </row>
    <row r="102" spans="1:8" customFormat="1" ht="54.75" hidden="1" customHeight="1" x14ac:dyDescent="0.3">
      <c r="A102" s="75">
        <v>41031200</v>
      </c>
      <c r="B102" s="71" t="s">
        <v>147</v>
      </c>
      <c r="C102" s="142">
        <v>0</v>
      </c>
      <c r="D102" s="143">
        <v>0</v>
      </c>
      <c r="E102" s="143">
        <v>0</v>
      </c>
      <c r="F102" s="143">
        <v>0</v>
      </c>
      <c r="G102" s="37"/>
      <c r="H102" s="37"/>
    </row>
    <row r="103" spans="1:8" customFormat="1" ht="41.25" hidden="1" customHeight="1" x14ac:dyDescent="0.3">
      <c r="A103" s="75">
        <v>41032800</v>
      </c>
      <c r="B103" s="71" t="s">
        <v>155</v>
      </c>
      <c r="C103" s="142">
        <v>0</v>
      </c>
      <c r="D103" s="143">
        <v>0</v>
      </c>
      <c r="E103" s="143">
        <v>0</v>
      </c>
      <c r="F103" s="143">
        <v>0</v>
      </c>
      <c r="G103" s="37"/>
      <c r="H103" s="37"/>
    </row>
    <row r="104" spans="1:8" customFormat="1" ht="18" x14ac:dyDescent="0.3">
      <c r="A104" s="76">
        <v>41033900</v>
      </c>
      <c r="B104" s="55" t="s">
        <v>54</v>
      </c>
      <c r="C104" s="97">
        <v>429293200</v>
      </c>
      <c r="D104" s="73">
        <v>429293200</v>
      </c>
      <c r="E104" s="73">
        <v>0</v>
      </c>
      <c r="F104" s="62">
        <v>0</v>
      </c>
      <c r="G104" s="37"/>
      <c r="H104" s="37"/>
    </row>
    <row r="105" spans="1:8" customFormat="1" ht="18" hidden="1" x14ac:dyDescent="0.3">
      <c r="A105" s="75">
        <v>41034200</v>
      </c>
      <c r="B105" s="71" t="s">
        <v>55</v>
      </c>
      <c r="C105" s="142">
        <v>0</v>
      </c>
      <c r="D105" s="143">
        <v>0</v>
      </c>
      <c r="E105" s="143">
        <v>0</v>
      </c>
      <c r="F105" s="143">
        <v>0</v>
      </c>
      <c r="G105" s="37"/>
      <c r="H105" s="37"/>
    </row>
    <row r="106" spans="1:8" customFormat="1" ht="97.5" hidden="1" customHeight="1" x14ac:dyDescent="0.3">
      <c r="A106" s="75">
        <v>41034400</v>
      </c>
      <c r="B106" s="71" t="s">
        <v>136</v>
      </c>
      <c r="C106" s="142">
        <v>0</v>
      </c>
      <c r="D106" s="143">
        <v>0</v>
      </c>
      <c r="E106" s="143">
        <v>0</v>
      </c>
      <c r="F106" s="143">
        <v>0</v>
      </c>
      <c r="G106" s="37"/>
      <c r="H106" s="37"/>
    </row>
    <row r="107" spans="1:8" customFormat="1" ht="49.5" customHeight="1" x14ac:dyDescent="0.3">
      <c r="A107" s="75">
        <v>41034900</v>
      </c>
      <c r="B107" s="71" t="s">
        <v>57</v>
      </c>
      <c r="C107" s="142">
        <v>19774800</v>
      </c>
      <c r="D107" s="143">
        <v>0</v>
      </c>
      <c r="E107" s="143">
        <v>19774800</v>
      </c>
      <c r="F107" s="143">
        <v>0</v>
      </c>
      <c r="G107" s="37"/>
      <c r="H107" s="37"/>
    </row>
    <row r="108" spans="1:8" customFormat="1" ht="109.5" hidden="1" customHeight="1" x14ac:dyDescent="0.3">
      <c r="A108" s="71">
        <v>41035800</v>
      </c>
      <c r="B108" s="71" t="s">
        <v>86</v>
      </c>
      <c r="C108" s="71">
        <v>0</v>
      </c>
      <c r="D108" s="71">
        <v>0</v>
      </c>
      <c r="E108" s="71">
        <v>0</v>
      </c>
      <c r="F108" s="71">
        <v>0</v>
      </c>
      <c r="G108" s="37"/>
      <c r="H108" s="37"/>
    </row>
    <row r="109" spans="1:8" customFormat="1" ht="45.75" hidden="1" customHeight="1" x14ac:dyDescent="0.3">
      <c r="A109" s="76">
        <v>41035400</v>
      </c>
      <c r="B109" s="55" t="s">
        <v>71</v>
      </c>
      <c r="C109" s="47">
        <v>0</v>
      </c>
      <c r="D109" s="73">
        <v>0</v>
      </c>
      <c r="E109" s="73">
        <v>0</v>
      </c>
      <c r="F109" s="47">
        <v>0</v>
      </c>
      <c r="G109" s="37"/>
      <c r="H109" s="37"/>
    </row>
    <row r="110" spans="1:8" customFormat="1" ht="60.75" hidden="1" customHeight="1" x14ac:dyDescent="0.3">
      <c r="A110" s="71">
        <v>41035600</v>
      </c>
      <c r="B110" s="71" t="s">
        <v>137</v>
      </c>
      <c r="C110" s="71">
        <v>0</v>
      </c>
      <c r="D110" s="71">
        <v>0</v>
      </c>
      <c r="E110" s="71">
        <v>0</v>
      </c>
      <c r="F110" s="71">
        <v>0</v>
      </c>
      <c r="G110" s="37"/>
      <c r="H110" s="37"/>
    </row>
    <row r="111" spans="1:8" customFormat="1" ht="60.75" hidden="1" customHeight="1" x14ac:dyDescent="0.3">
      <c r="A111" s="71">
        <v>41037000</v>
      </c>
      <c r="B111" s="71" t="s">
        <v>129</v>
      </c>
      <c r="C111" s="71">
        <v>0</v>
      </c>
      <c r="D111" s="71">
        <v>0</v>
      </c>
      <c r="E111" s="71">
        <v>0</v>
      </c>
      <c r="F111" s="71">
        <v>0</v>
      </c>
      <c r="G111" s="37"/>
      <c r="H111" s="37"/>
    </row>
    <row r="112" spans="1:8" customFormat="1" ht="66" hidden="1" customHeight="1" x14ac:dyDescent="0.3">
      <c r="A112" s="71">
        <v>41037300</v>
      </c>
      <c r="B112" s="71" t="s">
        <v>79</v>
      </c>
      <c r="C112" s="71">
        <v>0</v>
      </c>
      <c r="D112" s="71">
        <v>0</v>
      </c>
      <c r="E112" s="71">
        <v>0</v>
      </c>
      <c r="F112" s="71">
        <v>0</v>
      </c>
      <c r="G112" s="37"/>
      <c r="H112" s="37"/>
    </row>
    <row r="113" spans="1:11" customFormat="1" ht="30" hidden="1" x14ac:dyDescent="0.3">
      <c r="A113" s="71">
        <v>41032900</v>
      </c>
      <c r="B113" s="71" t="s">
        <v>152</v>
      </c>
      <c r="C113" s="74">
        <v>0</v>
      </c>
      <c r="D113" s="74">
        <v>0</v>
      </c>
      <c r="E113" s="74">
        <v>0</v>
      </c>
      <c r="F113" s="74">
        <v>0</v>
      </c>
      <c r="G113" s="37"/>
      <c r="H113" s="37"/>
    </row>
    <row r="114" spans="1:11" hidden="1" x14ac:dyDescent="0.3">
      <c r="A114" s="71"/>
      <c r="B114" s="71"/>
      <c r="C114" s="71">
        <v>0</v>
      </c>
      <c r="D114" s="71">
        <v>0</v>
      </c>
      <c r="E114" s="71">
        <v>0</v>
      </c>
      <c r="F114" s="71">
        <v>0</v>
      </c>
      <c r="I114"/>
      <c r="J114"/>
      <c r="K114"/>
    </row>
    <row r="115" spans="1:11" customFormat="1" ht="45" hidden="1" x14ac:dyDescent="0.3">
      <c r="A115" s="71">
        <v>41030000</v>
      </c>
      <c r="B115" s="71" t="s">
        <v>60</v>
      </c>
      <c r="C115" s="71">
        <v>0</v>
      </c>
      <c r="D115" s="71">
        <v>0</v>
      </c>
      <c r="E115" s="71">
        <v>0</v>
      </c>
      <c r="F115" s="71">
        <v>0</v>
      </c>
      <c r="G115" s="37"/>
      <c r="H115" s="37"/>
    </row>
    <row r="116" spans="1:11" customFormat="1" ht="120" hidden="1" x14ac:dyDescent="0.3">
      <c r="A116" s="75">
        <v>41036400</v>
      </c>
      <c r="B116" s="71" t="s">
        <v>158</v>
      </c>
      <c r="C116" s="74">
        <v>0</v>
      </c>
      <c r="D116" s="74">
        <v>0</v>
      </c>
      <c r="E116" s="74">
        <v>0</v>
      </c>
      <c r="F116" s="74">
        <v>0</v>
      </c>
      <c r="G116" s="37"/>
      <c r="H116" s="37"/>
    </row>
    <row r="117" spans="1:11" customFormat="1" ht="201" hidden="1" customHeight="1" x14ac:dyDescent="0.3">
      <c r="A117" s="75">
        <v>41030500</v>
      </c>
      <c r="B117" s="71" t="s">
        <v>157</v>
      </c>
      <c r="C117" s="74">
        <v>0</v>
      </c>
      <c r="D117" s="74">
        <v>0</v>
      </c>
      <c r="E117" s="74">
        <v>0</v>
      </c>
      <c r="F117" s="74">
        <v>0</v>
      </c>
      <c r="G117" s="37"/>
      <c r="H117" s="37"/>
    </row>
    <row r="118" spans="1:11" customFormat="1" ht="202.5" hidden="1" customHeight="1" x14ac:dyDescent="0.3">
      <c r="A118" s="75">
        <v>41036100</v>
      </c>
      <c r="B118" s="71" t="s">
        <v>156</v>
      </c>
      <c r="C118" s="47">
        <v>0</v>
      </c>
      <c r="D118" s="73">
        <v>0</v>
      </c>
      <c r="E118" s="47">
        <v>0</v>
      </c>
      <c r="F118" s="73">
        <v>0</v>
      </c>
      <c r="G118" s="37"/>
      <c r="H118" s="37"/>
    </row>
    <row r="119" spans="1:11" customFormat="1" ht="30" hidden="1" x14ac:dyDescent="0.3">
      <c r="A119" s="71">
        <v>41034400</v>
      </c>
      <c r="B119" s="71" t="s">
        <v>65</v>
      </c>
      <c r="C119" s="71">
        <v>0</v>
      </c>
      <c r="D119" s="71">
        <v>0</v>
      </c>
      <c r="E119" s="71">
        <v>0</v>
      </c>
      <c r="F119" s="71">
        <v>0</v>
      </c>
      <c r="G119" s="37"/>
      <c r="H119" s="37"/>
    </row>
    <row r="120" spans="1:11" customFormat="1" ht="30" hidden="1" x14ac:dyDescent="0.3">
      <c r="A120" s="71">
        <v>41034800</v>
      </c>
      <c r="B120" s="71" t="s">
        <v>66</v>
      </c>
      <c r="C120" s="71">
        <v>0</v>
      </c>
      <c r="D120" s="71">
        <v>0</v>
      </c>
      <c r="E120" s="71">
        <v>0</v>
      </c>
      <c r="F120" s="71">
        <v>0</v>
      </c>
      <c r="G120" s="37"/>
      <c r="H120" s="37"/>
    </row>
    <row r="121" spans="1:11" customFormat="1" ht="30" hidden="1" x14ac:dyDescent="0.3">
      <c r="A121" s="71" t="s">
        <v>67</v>
      </c>
      <c r="B121" s="71" t="s">
        <v>68</v>
      </c>
      <c r="C121" s="71">
        <v>0</v>
      </c>
      <c r="D121" s="71">
        <v>0</v>
      </c>
      <c r="E121" s="71">
        <v>0</v>
      </c>
      <c r="F121" s="71">
        <v>0</v>
      </c>
      <c r="G121" s="37"/>
      <c r="H121" s="37"/>
    </row>
    <row r="122" spans="1:11" hidden="1" x14ac:dyDescent="0.3">
      <c r="A122" s="71"/>
      <c r="B122" s="71"/>
      <c r="C122" s="71">
        <v>0</v>
      </c>
      <c r="D122" s="71">
        <v>0</v>
      </c>
      <c r="E122" s="71">
        <v>0</v>
      </c>
      <c r="F122" s="71">
        <v>0</v>
      </c>
      <c r="I122"/>
      <c r="J122"/>
      <c r="K122"/>
    </row>
    <row r="123" spans="1:11" customFormat="1" ht="30" hidden="1" x14ac:dyDescent="0.3">
      <c r="A123" s="71">
        <v>41036300</v>
      </c>
      <c r="B123" s="71" t="s">
        <v>69</v>
      </c>
      <c r="C123" s="71">
        <v>0</v>
      </c>
      <c r="D123" s="71">
        <v>0</v>
      </c>
      <c r="E123" s="71">
        <v>0</v>
      </c>
      <c r="F123" s="71">
        <v>0</v>
      </c>
      <c r="G123" s="37"/>
      <c r="H123" s="37"/>
    </row>
    <row r="124" spans="1:11" customFormat="1" ht="30" hidden="1" x14ac:dyDescent="0.3">
      <c r="A124" s="71">
        <v>41030000</v>
      </c>
      <c r="B124" s="71" t="s">
        <v>70</v>
      </c>
      <c r="C124" s="71">
        <v>0</v>
      </c>
      <c r="D124" s="71">
        <v>0</v>
      </c>
      <c r="E124" s="71">
        <v>0</v>
      </c>
      <c r="F124" s="71">
        <v>0</v>
      </c>
      <c r="G124" s="37"/>
      <c r="H124" s="37"/>
    </row>
    <row r="125" spans="1:11" customFormat="1" ht="24" customHeight="1" x14ac:dyDescent="0.3">
      <c r="A125" s="144">
        <v>41050000</v>
      </c>
      <c r="B125" s="70" t="s">
        <v>96</v>
      </c>
      <c r="C125" s="47">
        <v>2000000</v>
      </c>
      <c r="D125" s="52">
        <v>2000000</v>
      </c>
      <c r="E125" s="52">
        <v>0</v>
      </c>
      <c r="F125" s="52">
        <v>0</v>
      </c>
      <c r="G125" s="37"/>
      <c r="H125" s="37"/>
    </row>
    <row r="126" spans="1:11" customFormat="1" ht="32.25" hidden="1" customHeight="1" x14ac:dyDescent="0.3">
      <c r="A126" s="71">
        <v>41051000</v>
      </c>
      <c r="B126" s="71" t="s">
        <v>120</v>
      </c>
      <c r="C126" s="71">
        <v>0</v>
      </c>
      <c r="D126" s="71">
        <v>0</v>
      </c>
      <c r="E126" s="71">
        <v>0</v>
      </c>
      <c r="F126" s="71">
        <v>0</v>
      </c>
      <c r="G126" s="37"/>
      <c r="H126" s="37"/>
    </row>
    <row r="127" spans="1:11" customFormat="1" ht="24.75" customHeight="1" x14ac:dyDescent="0.3">
      <c r="A127" s="75">
        <v>41053900</v>
      </c>
      <c r="B127" s="71" t="s">
        <v>97</v>
      </c>
      <c r="C127" s="142">
        <v>2000000</v>
      </c>
      <c r="D127" s="143">
        <v>2000000</v>
      </c>
      <c r="E127" s="143">
        <v>0</v>
      </c>
      <c r="F127" s="143">
        <v>0</v>
      </c>
      <c r="G127" s="37"/>
    </row>
    <row r="128" spans="1:11" customFormat="1" ht="30" hidden="1" x14ac:dyDescent="0.3">
      <c r="A128" s="71">
        <v>41033300</v>
      </c>
      <c r="B128" s="71" t="s">
        <v>84</v>
      </c>
      <c r="C128" s="71">
        <v>0</v>
      </c>
      <c r="D128" s="71">
        <v>0</v>
      </c>
      <c r="E128" s="71">
        <v>0</v>
      </c>
      <c r="F128" s="71">
        <v>0</v>
      </c>
      <c r="G128" s="37"/>
      <c r="H128" s="37"/>
    </row>
    <row r="129" spans="1:15" customFormat="1" ht="45" hidden="1" x14ac:dyDescent="0.3">
      <c r="A129" s="75">
        <v>41054100</v>
      </c>
      <c r="B129" s="71" t="s">
        <v>146</v>
      </c>
      <c r="C129" s="74">
        <v>0</v>
      </c>
      <c r="D129" s="74">
        <v>0</v>
      </c>
      <c r="E129" s="74">
        <v>0</v>
      </c>
      <c r="F129" s="74">
        <v>0</v>
      </c>
      <c r="G129" s="37"/>
      <c r="H129" s="37"/>
    </row>
    <row r="130" spans="1:15" customFormat="1" ht="30" hidden="1" x14ac:dyDescent="0.3">
      <c r="A130" s="71">
        <v>41030000</v>
      </c>
      <c r="B130" s="71" t="s">
        <v>73</v>
      </c>
      <c r="C130" s="71">
        <v>0</v>
      </c>
      <c r="D130" s="71">
        <v>0</v>
      </c>
      <c r="E130" s="71">
        <v>0</v>
      </c>
      <c r="F130" s="71">
        <v>0</v>
      </c>
      <c r="G130" s="37"/>
      <c r="H130" s="37"/>
    </row>
    <row r="131" spans="1:15" customFormat="1" hidden="1" x14ac:dyDescent="0.3">
      <c r="A131" s="71" t="s">
        <v>74</v>
      </c>
      <c r="B131" s="71" t="s">
        <v>75</v>
      </c>
      <c r="C131" s="71">
        <v>0</v>
      </c>
      <c r="D131" s="71">
        <v>0</v>
      </c>
      <c r="E131" s="71">
        <v>0</v>
      </c>
      <c r="F131" s="71">
        <v>0</v>
      </c>
      <c r="G131" s="37"/>
      <c r="H131" s="37"/>
    </row>
    <row r="132" spans="1:15" customFormat="1" ht="21" hidden="1" customHeight="1" x14ac:dyDescent="0.3">
      <c r="A132" s="71">
        <v>42020000</v>
      </c>
      <c r="B132" s="71" t="s">
        <v>76</v>
      </c>
      <c r="C132" s="71">
        <v>0</v>
      </c>
      <c r="D132" s="71">
        <v>0</v>
      </c>
      <c r="E132" s="71">
        <v>0</v>
      </c>
      <c r="F132" s="71">
        <v>0</v>
      </c>
      <c r="G132" s="37"/>
      <c r="H132" s="37"/>
    </row>
    <row r="133" spans="1:15" customFormat="1" ht="21" hidden="1" customHeight="1" x14ac:dyDescent="0.3">
      <c r="A133" s="71"/>
      <c r="B133" s="71"/>
      <c r="C133" s="71">
        <v>0</v>
      </c>
      <c r="D133" s="71">
        <v>0</v>
      </c>
      <c r="E133" s="71">
        <v>0</v>
      </c>
      <c r="F133" s="71">
        <v>0</v>
      </c>
      <c r="G133" s="37"/>
      <c r="H133" s="37"/>
    </row>
    <row r="134" spans="1:15" customFormat="1" ht="21" customHeight="1" x14ac:dyDescent="0.3">
      <c r="A134" s="144"/>
      <c r="B134" s="145" t="s">
        <v>77</v>
      </c>
      <c r="C134" s="47">
        <v>3088843600</v>
      </c>
      <c r="D134" s="47">
        <v>2780427480</v>
      </c>
      <c r="E134" s="47">
        <v>308416120</v>
      </c>
      <c r="F134" s="47">
        <v>0</v>
      </c>
      <c r="G134" s="37"/>
    </row>
    <row r="135" spans="1:15" customFormat="1" ht="15" customHeight="1" x14ac:dyDescent="0.3">
      <c r="G135" s="37"/>
      <c r="H135" s="37"/>
    </row>
    <row r="136" spans="1:15" customFormat="1" ht="21" customHeight="1" x14ac:dyDescent="0.3">
      <c r="G136" s="37"/>
    </row>
    <row r="137" spans="1:15" customFormat="1" ht="17.399999999999999" hidden="1" x14ac:dyDescent="0.3">
      <c r="A137" t="s">
        <v>123</v>
      </c>
      <c r="E137" s="146" t="s">
        <v>124</v>
      </c>
      <c r="F137" s="146"/>
      <c r="G137" s="37"/>
      <c r="H137" s="37"/>
    </row>
    <row r="138" spans="1:15" customFormat="1" ht="21" hidden="1" customHeight="1" x14ac:dyDescent="0.3">
      <c r="A138" s="77" t="s">
        <v>145</v>
      </c>
      <c r="E138" s="146" t="s">
        <v>121</v>
      </c>
      <c r="F138" s="146"/>
      <c r="G138" s="37"/>
      <c r="H138" s="37"/>
    </row>
    <row r="139" spans="1:15" customFormat="1" ht="21" customHeight="1" x14ac:dyDescent="0.3">
      <c r="A139" s="77" t="s">
        <v>150</v>
      </c>
      <c r="E139" s="146" t="s">
        <v>149</v>
      </c>
      <c r="F139" s="146"/>
      <c r="G139" s="37"/>
      <c r="H139" s="37"/>
    </row>
    <row r="140" spans="1:15" customFormat="1" ht="21" customHeight="1" x14ac:dyDescent="0.3">
      <c r="G140" s="37"/>
      <c r="H140" s="37"/>
    </row>
    <row r="141" spans="1:15" ht="16.5" customHeight="1" x14ac:dyDescent="0.3">
      <c r="A141"/>
      <c r="B141"/>
      <c r="C141" s="78"/>
      <c r="D141" s="78"/>
      <c r="E141" s="78"/>
      <c r="F141" s="78"/>
      <c r="G141" s="33"/>
      <c r="H141" s="33"/>
    </row>
    <row r="142" spans="1:15" customFormat="1" ht="58.5" hidden="1" customHeight="1" x14ac:dyDescent="0.3">
      <c r="A142" s="33"/>
      <c r="O142" t="s">
        <v>80</v>
      </c>
    </row>
    <row r="143" spans="1:15" hidden="1" x14ac:dyDescent="0.3">
      <c r="A143"/>
      <c r="B143"/>
      <c r="C143"/>
      <c r="D143"/>
      <c r="E143"/>
      <c r="F143"/>
      <c r="G143" s="33"/>
      <c r="H143" s="33"/>
    </row>
    <row r="144" spans="1:15" x14ac:dyDescent="0.3">
      <c r="A144" s="33"/>
      <c r="B144"/>
      <c r="C144" s="78"/>
      <c r="D144"/>
      <c r="E144"/>
      <c r="F144"/>
      <c r="G144" s="33"/>
      <c r="H144" s="33"/>
    </row>
    <row r="145" spans="1:8" x14ac:dyDescent="0.3">
      <c r="A145" s="33"/>
      <c r="B145" s="33"/>
      <c r="C145"/>
      <c r="D145"/>
      <c r="E145"/>
      <c r="F145"/>
      <c r="G145" s="33"/>
      <c r="H145" s="33"/>
    </row>
    <row r="146" spans="1:8" x14ac:dyDescent="0.3">
      <c r="A146" s="33"/>
      <c r="B146" s="33"/>
      <c r="C146"/>
      <c r="D146"/>
      <c r="E146"/>
      <c r="F146"/>
    </row>
    <row r="148" spans="1:8" x14ac:dyDescent="0.3">
      <c r="D148"/>
    </row>
  </sheetData>
  <mergeCells count="21">
    <mergeCell ref="C10:C12"/>
    <mergeCell ref="E137:F137"/>
    <mergeCell ref="A8:B8"/>
    <mergeCell ref="A7:B7"/>
    <mergeCell ref="A6:F6"/>
    <mergeCell ref="E139:F139"/>
    <mergeCell ref="D1:F1"/>
    <mergeCell ref="D2:F2"/>
    <mergeCell ref="D3:F3"/>
    <mergeCell ref="K1:M1"/>
    <mergeCell ref="K2:M2"/>
    <mergeCell ref="K3:M3"/>
    <mergeCell ref="E11:E12"/>
    <mergeCell ref="D10:D12"/>
    <mergeCell ref="A5:F5"/>
    <mergeCell ref="A4:F4"/>
    <mergeCell ref="E138:F138"/>
    <mergeCell ref="A10:A12"/>
    <mergeCell ref="E10:F10"/>
    <mergeCell ref="F11:F12"/>
    <mergeCell ref="B10:B12"/>
  </mergeCells>
  <phoneticPr fontId="0" type="noConversion"/>
  <printOptions horizontalCentered="1"/>
  <pageMargins left="0.55118110236220474" right="0.35433070866141736" top="0.23622047244094491" bottom="0.35433070866141736" header="0.23622047244094491" footer="0.15748031496062992"/>
  <pageSetup paperSize="9" scale="67" fitToHeight="5" orientation="landscape" r:id="rId1"/>
  <headerFooter alignWithMargins="0"/>
  <rowBreaks count="3" manualBreakCount="3">
    <brk id="33" max="5" man="1"/>
    <brk id="54" max="5" man="1"/>
    <brk id="9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14">
    <tabColor theme="5" tint="0.39997558519241921"/>
  </sheetPr>
  <dimension ref="A1:P148"/>
  <sheetViews>
    <sheetView showGridLines="0" view="pageBreakPreview" zoomScaleNormal="65" zoomScaleSheetLayoutView="100" workbookViewId="0">
      <pane xSplit="2" ySplit="12" topLeftCell="C53" activePane="bottomRight" state="frozen"/>
      <selection activeCell="A50" sqref="A50:XFD50"/>
      <selection pane="topRight" activeCell="A50" sqref="A50:XFD50"/>
      <selection pane="bottomLeft" activeCell="A50" sqref="A50:XFD50"/>
      <selection pane="bottomRight" activeCell="A4" sqref="A4:F4"/>
    </sheetView>
  </sheetViews>
  <sheetFormatPr defaultColWidth="9.109375" defaultRowHeight="15.6" x14ac:dyDescent="0.3"/>
  <cols>
    <col min="1" max="1" width="13.44140625" style="44" customWidth="1"/>
    <col min="2" max="2" width="91.109375" style="44" customWidth="1"/>
    <col min="3" max="3" width="24" style="44" customWidth="1"/>
    <col min="4" max="4" width="22" style="44" customWidth="1"/>
    <col min="5" max="5" width="22.6640625" style="44" customWidth="1"/>
    <col min="6" max="6" width="18.33203125" style="44" customWidth="1"/>
    <col min="7" max="7" width="14.44140625" style="44" bestFit="1" customWidth="1"/>
    <col min="8" max="8" width="18.5546875" style="44" customWidth="1"/>
    <col min="9" max="9" width="21.33203125" style="44" customWidth="1"/>
    <col min="10" max="10" width="9.109375" style="44"/>
    <col min="11" max="11" width="9.88671875" style="44" bestFit="1" customWidth="1"/>
    <col min="12" max="12" width="9.109375" style="44"/>
    <col min="13" max="13" width="35" style="44" customWidth="1"/>
    <col min="14" max="16384" width="9.109375" style="44"/>
  </cols>
  <sheetData>
    <row r="1" spans="1:13" s="34" customFormat="1" ht="18" customHeight="1" x14ac:dyDescent="0.35">
      <c r="A1" s="83"/>
      <c r="B1" s="83"/>
      <c r="C1" s="147" t="s">
        <v>144</v>
      </c>
      <c r="D1" s="147"/>
      <c r="E1" s="147"/>
      <c r="F1" s="147"/>
      <c r="G1" s="33"/>
      <c r="H1" s="33"/>
      <c r="K1" s="149"/>
      <c r="L1" s="149"/>
      <c r="M1" s="149"/>
    </row>
    <row r="2" spans="1:13" s="38" customFormat="1" ht="59.25" customHeight="1" x14ac:dyDescent="0.35">
      <c r="A2" s="84"/>
      <c r="B2" s="84"/>
      <c r="C2" s="148" t="s">
        <v>148</v>
      </c>
      <c r="D2" s="148"/>
      <c r="E2" s="148"/>
      <c r="F2" s="148"/>
      <c r="G2" s="37"/>
      <c r="H2" s="37"/>
      <c r="K2" s="149"/>
      <c r="L2" s="149"/>
      <c r="M2" s="149"/>
    </row>
    <row r="3" spans="1:13" s="38" customFormat="1" ht="17.25" customHeight="1" x14ac:dyDescent="0.35">
      <c r="A3" s="84"/>
      <c r="B3" s="85"/>
      <c r="C3" s="147" t="s">
        <v>178</v>
      </c>
      <c r="D3" s="147"/>
      <c r="E3" s="147"/>
      <c r="F3" s="147"/>
      <c r="G3" s="37"/>
      <c r="H3" s="37"/>
      <c r="K3" s="149"/>
      <c r="L3" s="149"/>
      <c r="M3" s="149"/>
    </row>
    <row r="4" spans="1:13" s="38" customFormat="1" ht="17.25" customHeight="1" x14ac:dyDescent="0.3">
      <c r="A4" s="158"/>
      <c r="B4" s="158"/>
      <c r="C4" s="158"/>
      <c r="D4" s="158"/>
      <c r="E4" s="158"/>
      <c r="F4" s="158"/>
      <c r="G4" s="37"/>
      <c r="H4" s="37"/>
    </row>
    <row r="5" spans="1:13" s="38" customFormat="1" ht="66" customHeight="1" x14ac:dyDescent="0.3">
      <c r="A5" s="152" t="s">
        <v>164</v>
      </c>
      <c r="B5" s="152"/>
      <c r="C5" s="152"/>
      <c r="D5" s="152"/>
      <c r="E5" s="152"/>
      <c r="F5" s="152"/>
      <c r="G5" s="40"/>
      <c r="H5" s="37"/>
    </row>
    <row r="6" spans="1:13" s="41" customFormat="1" ht="15" customHeight="1" x14ac:dyDescent="0.3">
      <c r="A6" s="152"/>
      <c r="B6" s="152"/>
      <c r="C6" s="152"/>
      <c r="D6" s="152"/>
      <c r="E6" s="152"/>
      <c r="F6" s="152"/>
      <c r="G6" s="37"/>
      <c r="H6" s="37"/>
    </row>
    <row r="7" spans="1:13" s="41" customFormat="1" ht="18" customHeight="1" x14ac:dyDescent="0.3">
      <c r="A7" s="157" t="s">
        <v>88</v>
      </c>
      <c r="B7" s="157"/>
      <c r="C7" s="80"/>
      <c r="D7" s="80"/>
      <c r="E7" s="80"/>
      <c r="F7" s="80"/>
      <c r="G7" s="37"/>
      <c r="H7" s="37"/>
    </row>
    <row r="8" spans="1:13" s="41" customFormat="1" ht="15" customHeight="1" x14ac:dyDescent="0.3">
      <c r="A8" s="156" t="s">
        <v>87</v>
      </c>
      <c r="B8" s="156"/>
      <c r="C8" s="80"/>
      <c r="D8" s="80"/>
      <c r="E8" s="80"/>
      <c r="F8" s="80"/>
      <c r="G8" s="37"/>
      <c r="H8" s="37"/>
    </row>
    <row r="9" spans="1:13" ht="13.5" customHeight="1" x14ac:dyDescent="0.3">
      <c r="A9" s="33"/>
      <c r="B9" s="42"/>
      <c r="C9" s="42"/>
      <c r="D9" s="33"/>
      <c r="E9" s="33"/>
      <c r="F9" s="43" t="s">
        <v>105</v>
      </c>
      <c r="G9" s="33"/>
      <c r="H9" s="33"/>
    </row>
    <row r="10" spans="1:13" ht="20.25" customHeight="1" x14ac:dyDescent="0.3">
      <c r="A10" s="153" t="s">
        <v>7</v>
      </c>
      <c r="B10" s="153" t="s">
        <v>8</v>
      </c>
      <c r="C10" s="155" t="s">
        <v>91</v>
      </c>
      <c r="D10" s="150" t="s">
        <v>0</v>
      </c>
      <c r="E10" s="150" t="s">
        <v>1</v>
      </c>
      <c r="F10" s="150"/>
      <c r="G10" s="33"/>
      <c r="H10" s="33"/>
    </row>
    <row r="11" spans="1:13" ht="20.25" customHeight="1" x14ac:dyDescent="0.3">
      <c r="A11" s="154"/>
      <c r="B11" s="153"/>
      <c r="C11" s="155"/>
      <c r="D11" s="151"/>
      <c r="E11" s="150" t="s">
        <v>92</v>
      </c>
      <c r="F11" s="150" t="s">
        <v>90</v>
      </c>
      <c r="G11" s="33"/>
      <c r="H11" s="33" t="s">
        <v>141</v>
      </c>
      <c r="I11" s="44" t="s">
        <v>142</v>
      </c>
      <c r="J11" s="44" t="s">
        <v>143</v>
      </c>
    </row>
    <row r="12" spans="1:13" s="41" customFormat="1" ht="48.75" customHeight="1" x14ac:dyDescent="0.3">
      <c r="A12" s="154"/>
      <c r="B12" s="153"/>
      <c r="C12" s="155"/>
      <c r="D12" s="151"/>
      <c r="E12" s="150"/>
      <c r="F12" s="150"/>
      <c r="G12" s="37"/>
      <c r="H12" s="37"/>
    </row>
    <row r="13" spans="1:13" s="41" customFormat="1" ht="18" customHeight="1" x14ac:dyDescent="0.3">
      <c r="A13" s="82">
        <v>1</v>
      </c>
      <c r="B13" s="82">
        <v>2</v>
      </c>
      <c r="C13" s="82">
        <v>3</v>
      </c>
      <c r="D13" s="82">
        <v>4</v>
      </c>
      <c r="E13" s="82">
        <v>5</v>
      </c>
      <c r="F13" s="82">
        <v>6</v>
      </c>
      <c r="G13" s="37"/>
      <c r="H13" s="37"/>
    </row>
    <row r="14" spans="1:13" s="50" customFormat="1" ht="26.25" customHeight="1" x14ac:dyDescent="0.25">
      <c r="A14" s="118">
        <v>10000000</v>
      </c>
      <c r="B14" s="119" t="s">
        <v>3</v>
      </c>
      <c r="C14" s="120">
        <f>C15+C31+C41</f>
        <v>2087920000</v>
      </c>
      <c r="D14" s="121">
        <f>D15+D31+D41</f>
        <v>2038920000</v>
      </c>
      <c r="E14" s="121">
        <f>E15+E31+E41</f>
        <v>49000000</v>
      </c>
      <c r="F14" s="121">
        <f>F15+F31+F41</f>
        <v>0</v>
      </c>
      <c r="G14" s="48"/>
      <c r="H14" s="49"/>
    </row>
    <row r="15" spans="1:13" s="50" customFormat="1" ht="31.5" customHeight="1" x14ac:dyDescent="0.25">
      <c r="A15" s="115" t="s">
        <v>106</v>
      </c>
      <c r="B15" s="9" t="s">
        <v>107</v>
      </c>
      <c r="C15" s="3">
        <f>C16+C23</f>
        <v>2003040000</v>
      </c>
      <c r="D15" s="3">
        <f>D16+D23</f>
        <v>2003040000</v>
      </c>
      <c r="E15" s="3"/>
      <c r="F15" s="15"/>
      <c r="G15" s="48"/>
      <c r="H15" s="48"/>
    </row>
    <row r="16" spans="1:13" ht="18" x14ac:dyDescent="0.3">
      <c r="A16" s="116">
        <v>11010000</v>
      </c>
      <c r="B16" s="22" t="s">
        <v>43</v>
      </c>
      <c r="C16" s="23">
        <f>C17+C18+C19+C20+C21+C22</f>
        <v>1824078500</v>
      </c>
      <c r="D16" s="15">
        <f>D17+D18+D19+D21+D20+D22</f>
        <v>1824078500</v>
      </c>
      <c r="E16" s="15"/>
      <c r="F16" s="15"/>
      <c r="G16" s="33"/>
      <c r="H16" s="57"/>
    </row>
    <row r="17" spans="1:8" ht="31.2" x14ac:dyDescent="0.3">
      <c r="A17" s="117">
        <v>11010100</v>
      </c>
      <c r="B17" s="17" t="s">
        <v>29</v>
      </c>
      <c r="C17" s="18">
        <f>D17+E17</f>
        <v>1590000000</v>
      </c>
      <c r="D17" s="19">
        <v>1590000000</v>
      </c>
      <c r="E17" s="20"/>
      <c r="F17" s="20"/>
      <c r="G17" s="33"/>
      <c r="H17" s="33"/>
    </row>
    <row r="18" spans="1:8" ht="51.6" hidden="1" customHeight="1" x14ac:dyDescent="0.3">
      <c r="A18" s="87">
        <v>11010200</v>
      </c>
      <c r="B18" s="59" t="s">
        <v>30</v>
      </c>
      <c r="C18" s="60">
        <f>D18+E18</f>
        <v>0</v>
      </c>
      <c r="D18" s="61"/>
      <c r="E18" s="53"/>
      <c r="F18" s="53"/>
      <c r="G18" s="33"/>
      <c r="H18" s="33"/>
    </row>
    <row r="19" spans="1:8" ht="33.9" customHeight="1" x14ac:dyDescent="0.3">
      <c r="A19" s="117">
        <v>11010400</v>
      </c>
      <c r="B19" s="17" t="s">
        <v>31</v>
      </c>
      <c r="C19" s="18">
        <f>D19+E19</f>
        <v>200000000</v>
      </c>
      <c r="D19" s="19">
        <v>200000000</v>
      </c>
      <c r="E19" s="20"/>
      <c r="F19" s="20"/>
      <c r="G19" s="33"/>
      <c r="H19" s="33"/>
    </row>
    <row r="20" spans="1:8" ht="33.9" customHeight="1" x14ac:dyDescent="0.3">
      <c r="A20" s="117">
        <v>11010500</v>
      </c>
      <c r="B20" s="17" t="s">
        <v>32</v>
      </c>
      <c r="C20" s="18">
        <f>D20+E20</f>
        <v>30200000</v>
      </c>
      <c r="D20" s="19">
        <v>30200000</v>
      </c>
      <c r="E20" s="20"/>
      <c r="F20" s="20"/>
      <c r="G20" s="33"/>
      <c r="H20" s="33"/>
    </row>
    <row r="21" spans="1:8" ht="33.9" customHeight="1" x14ac:dyDescent="0.3">
      <c r="A21" s="16">
        <v>11011200</v>
      </c>
      <c r="B21" s="17" t="s">
        <v>160</v>
      </c>
      <c r="C21" s="18">
        <f>D21+E21+F21</f>
        <v>2700000</v>
      </c>
      <c r="D21" s="19">
        <v>2700000</v>
      </c>
      <c r="E21" s="20"/>
      <c r="F21" s="20"/>
      <c r="G21" s="33"/>
      <c r="H21" s="33"/>
    </row>
    <row r="22" spans="1:8" ht="33.9" customHeight="1" x14ac:dyDescent="0.3">
      <c r="A22" s="16">
        <v>11011300</v>
      </c>
      <c r="B22" s="17" t="s">
        <v>166</v>
      </c>
      <c r="C22" s="18">
        <f>D22</f>
        <v>1178500</v>
      </c>
      <c r="D22" s="19">
        <v>1178500</v>
      </c>
      <c r="E22" s="20"/>
      <c r="F22" s="20"/>
      <c r="G22" s="33"/>
      <c r="H22" s="33"/>
    </row>
    <row r="23" spans="1:8" ht="19.5" customHeight="1" x14ac:dyDescent="0.3">
      <c r="A23" s="116">
        <v>11020000</v>
      </c>
      <c r="B23" s="22" t="s">
        <v>6</v>
      </c>
      <c r="C23" s="23">
        <f>C24+C25+C26+C27+C28+C29+C30</f>
        <v>178961500</v>
      </c>
      <c r="D23" s="23">
        <f>D24+D25+D26+D27+D28+D29+D30</f>
        <v>178961500</v>
      </c>
      <c r="E23" s="15"/>
      <c r="F23" s="15"/>
      <c r="G23" s="33"/>
      <c r="H23" s="33"/>
    </row>
    <row r="24" spans="1:8" ht="30.75" customHeight="1" x14ac:dyDescent="0.3">
      <c r="A24" s="117" t="s">
        <v>165</v>
      </c>
      <c r="B24" s="17" t="s">
        <v>16</v>
      </c>
      <c r="C24" s="18">
        <f t="shared" ref="C24:C30" si="0">D24+E24</f>
        <v>7850000</v>
      </c>
      <c r="D24" s="19">
        <v>7850000</v>
      </c>
      <c r="E24" s="20"/>
      <c r="F24" s="20"/>
      <c r="G24" s="33"/>
      <c r="H24" s="33"/>
    </row>
    <row r="25" spans="1:8" ht="24.75" customHeight="1" x14ac:dyDescent="0.3">
      <c r="A25" s="117">
        <v>11020300</v>
      </c>
      <c r="B25" s="17" t="s">
        <v>39</v>
      </c>
      <c r="C25" s="18">
        <f t="shared" si="0"/>
        <v>17015000</v>
      </c>
      <c r="D25" s="19">
        <v>17015000</v>
      </c>
      <c r="E25" s="20"/>
      <c r="F25" s="20"/>
      <c r="G25" s="33"/>
      <c r="H25" s="33"/>
    </row>
    <row r="26" spans="1:8" ht="24" customHeight="1" x14ac:dyDescent="0.3">
      <c r="A26" s="117">
        <v>11020500</v>
      </c>
      <c r="B26" s="17" t="s">
        <v>40</v>
      </c>
      <c r="C26" s="18">
        <f t="shared" si="0"/>
        <v>3458800</v>
      </c>
      <c r="D26" s="19">
        <v>3458800</v>
      </c>
      <c r="E26" s="20"/>
      <c r="F26" s="20"/>
      <c r="G26" s="33"/>
      <c r="H26" s="33"/>
    </row>
    <row r="27" spans="1:8" ht="33" customHeight="1" x14ac:dyDescent="0.3">
      <c r="A27" s="117">
        <v>11020700</v>
      </c>
      <c r="B27" s="17" t="s">
        <v>41</v>
      </c>
      <c r="C27" s="18">
        <f t="shared" si="0"/>
        <v>120000</v>
      </c>
      <c r="D27" s="19">
        <v>120000</v>
      </c>
      <c r="E27" s="20"/>
      <c r="F27" s="20"/>
      <c r="G27" s="33"/>
      <c r="H27" s="33"/>
    </row>
    <row r="28" spans="1:8" ht="24" customHeight="1" x14ac:dyDescent="0.3">
      <c r="A28" s="117">
        <v>11021000</v>
      </c>
      <c r="B28" s="17" t="s">
        <v>125</v>
      </c>
      <c r="C28" s="18">
        <f t="shared" si="0"/>
        <v>150206200</v>
      </c>
      <c r="D28" s="19">
        <v>150206200</v>
      </c>
      <c r="E28" s="20"/>
      <c r="F28" s="20"/>
      <c r="G28" s="33"/>
      <c r="H28" s="33"/>
    </row>
    <row r="29" spans="1:8" ht="50.25" customHeight="1" x14ac:dyDescent="0.3">
      <c r="A29" s="117">
        <v>11021600</v>
      </c>
      <c r="B29" s="17" t="s">
        <v>42</v>
      </c>
      <c r="C29" s="18">
        <f t="shared" si="0"/>
        <v>311000</v>
      </c>
      <c r="D29" s="19">
        <v>311000</v>
      </c>
      <c r="E29" s="20"/>
      <c r="F29" s="20"/>
      <c r="G29" s="33"/>
      <c r="H29" s="33"/>
    </row>
    <row r="30" spans="1:8" ht="50.25" customHeight="1" x14ac:dyDescent="0.3">
      <c r="A30" s="16">
        <v>11023000</v>
      </c>
      <c r="B30" s="17" t="s">
        <v>167</v>
      </c>
      <c r="C30" s="18">
        <f t="shared" si="0"/>
        <v>500</v>
      </c>
      <c r="D30" s="19">
        <v>500</v>
      </c>
      <c r="E30" s="20"/>
      <c r="F30" s="20"/>
      <c r="G30" s="33"/>
      <c r="H30" s="33"/>
    </row>
    <row r="31" spans="1:8" ht="27" customHeight="1" x14ac:dyDescent="0.3">
      <c r="A31" s="115" t="s">
        <v>83</v>
      </c>
      <c r="B31" s="9" t="s">
        <v>34</v>
      </c>
      <c r="C31" s="3">
        <f>C32+C37+C39</f>
        <v>35880000</v>
      </c>
      <c r="D31" s="3">
        <f>D32+D37+D39</f>
        <v>35880000</v>
      </c>
      <c r="E31" s="3"/>
      <c r="F31" s="15"/>
      <c r="G31" s="33"/>
      <c r="H31" s="33"/>
    </row>
    <row r="32" spans="1:8" ht="24" customHeight="1" x14ac:dyDescent="0.3">
      <c r="A32" s="116">
        <v>13020000</v>
      </c>
      <c r="B32" s="22" t="s">
        <v>35</v>
      </c>
      <c r="C32" s="122">
        <f>C33+C34+C35+C36</f>
        <v>27130000</v>
      </c>
      <c r="D32" s="122">
        <f>D33+D34+D35+D36</f>
        <v>27130000</v>
      </c>
      <c r="E32" s="122"/>
      <c r="F32" s="122"/>
      <c r="G32" s="33"/>
      <c r="H32" s="33"/>
    </row>
    <row r="33" spans="1:8" ht="31.5" customHeight="1" x14ac:dyDescent="0.3">
      <c r="A33" s="117">
        <v>13020100</v>
      </c>
      <c r="B33" s="17" t="s">
        <v>36</v>
      </c>
      <c r="C33" s="18">
        <f>D33+E33</f>
        <v>21120000</v>
      </c>
      <c r="D33" s="29">
        <v>21120000</v>
      </c>
      <c r="E33" s="11"/>
      <c r="F33" s="20"/>
      <c r="G33" s="33"/>
      <c r="H33" s="33"/>
    </row>
    <row r="34" spans="1:8" ht="26.25" customHeight="1" x14ac:dyDescent="0.3">
      <c r="A34" s="117">
        <v>13020300</v>
      </c>
      <c r="B34" s="17" t="s">
        <v>37</v>
      </c>
      <c r="C34" s="18">
        <f>D34+E34</f>
        <v>3900000</v>
      </c>
      <c r="D34" s="29">
        <v>3900000</v>
      </c>
      <c r="E34" s="11"/>
      <c r="F34" s="20"/>
      <c r="G34" s="33"/>
      <c r="H34" s="33"/>
    </row>
    <row r="35" spans="1:8" ht="31.5" customHeight="1" x14ac:dyDescent="0.3">
      <c r="A35" s="117">
        <v>13020400</v>
      </c>
      <c r="B35" s="17" t="s">
        <v>38</v>
      </c>
      <c r="C35" s="18">
        <f>D35+E35</f>
        <v>1830000</v>
      </c>
      <c r="D35" s="29">
        <v>1830000</v>
      </c>
      <c r="E35" s="11"/>
      <c r="F35" s="20"/>
      <c r="G35" s="33"/>
      <c r="H35" s="33"/>
    </row>
    <row r="36" spans="1:8" ht="52.5" customHeight="1" x14ac:dyDescent="0.3">
      <c r="A36" s="117">
        <v>13020600</v>
      </c>
      <c r="B36" s="17" t="s">
        <v>168</v>
      </c>
      <c r="C36" s="18">
        <f>D36+E36</f>
        <v>280000</v>
      </c>
      <c r="D36" s="29">
        <v>280000</v>
      </c>
      <c r="E36" s="11"/>
      <c r="F36" s="20"/>
      <c r="G36" s="33"/>
      <c r="H36" s="33"/>
    </row>
    <row r="37" spans="1:8" ht="24.75" customHeight="1" x14ac:dyDescent="0.3">
      <c r="A37" s="127">
        <v>13030000</v>
      </c>
      <c r="B37" s="123" t="s">
        <v>126</v>
      </c>
      <c r="C37" s="126">
        <f>C38</f>
        <v>8750000</v>
      </c>
      <c r="D37" s="15">
        <f>D38</f>
        <v>8750000</v>
      </c>
      <c r="E37" s="3"/>
      <c r="F37" s="15"/>
      <c r="G37" s="33"/>
      <c r="H37" s="33"/>
    </row>
    <row r="38" spans="1:8" ht="30.75" customHeight="1" x14ac:dyDescent="0.3">
      <c r="A38" s="117">
        <v>13030100</v>
      </c>
      <c r="B38" s="17" t="s">
        <v>127</v>
      </c>
      <c r="C38" s="18">
        <f>D38+E38</f>
        <v>8750000</v>
      </c>
      <c r="D38" s="19">
        <v>8750000</v>
      </c>
      <c r="E38" s="11"/>
      <c r="F38" s="20"/>
      <c r="G38" s="33"/>
      <c r="H38" s="33"/>
    </row>
    <row r="39" spans="1:8" ht="24" hidden="1" customHeight="1" x14ac:dyDescent="0.3">
      <c r="A39" s="88">
        <v>13070000</v>
      </c>
      <c r="B39" s="65" t="s">
        <v>18</v>
      </c>
      <c r="C39" s="66">
        <f>C40</f>
        <v>0</v>
      </c>
      <c r="D39" s="53">
        <f>D40</f>
        <v>0</v>
      </c>
      <c r="E39" s="52"/>
      <c r="F39" s="53"/>
      <c r="G39" s="33"/>
      <c r="H39" s="33"/>
    </row>
    <row r="40" spans="1:8" ht="21" hidden="1" customHeight="1" x14ac:dyDescent="0.3">
      <c r="A40" s="87">
        <v>13070200</v>
      </c>
      <c r="B40" s="59" t="s">
        <v>17</v>
      </c>
      <c r="C40" s="60">
        <f>D40+E40</f>
        <v>0</v>
      </c>
      <c r="D40" s="61"/>
      <c r="E40" s="52"/>
      <c r="F40" s="53"/>
      <c r="G40" s="33"/>
      <c r="H40" s="33"/>
    </row>
    <row r="41" spans="1:8" ht="26.25" customHeight="1" x14ac:dyDescent="0.3">
      <c r="A41" s="115">
        <v>19000000</v>
      </c>
      <c r="B41" s="123" t="s">
        <v>22</v>
      </c>
      <c r="C41" s="124">
        <f>C42</f>
        <v>49000000</v>
      </c>
      <c r="D41" s="3"/>
      <c r="E41" s="3">
        <f>E42</f>
        <v>49000000</v>
      </c>
      <c r="F41" s="15"/>
      <c r="G41" s="33"/>
      <c r="H41" s="33"/>
    </row>
    <row r="42" spans="1:8" ht="24" customHeight="1" x14ac:dyDescent="0.3">
      <c r="A42" s="116">
        <v>19010000</v>
      </c>
      <c r="B42" s="125" t="s">
        <v>19</v>
      </c>
      <c r="C42" s="126">
        <f>C43+C44+C45</f>
        <v>49000000</v>
      </c>
      <c r="D42" s="122"/>
      <c r="E42" s="122">
        <f>E43+E44+E45</f>
        <v>49000000</v>
      </c>
      <c r="F42" s="15"/>
      <c r="G42" s="33"/>
      <c r="H42" s="33"/>
    </row>
    <row r="43" spans="1:8" ht="54" customHeight="1" x14ac:dyDescent="0.3">
      <c r="A43" s="117">
        <v>19010100</v>
      </c>
      <c r="B43" s="17" t="s">
        <v>95</v>
      </c>
      <c r="C43" s="18">
        <f>D43+E43</f>
        <v>35500000</v>
      </c>
      <c r="D43" s="19"/>
      <c r="E43" s="29">
        <v>35500000</v>
      </c>
      <c r="F43" s="20"/>
      <c r="G43" s="33"/>
      <c r="H43" s="33"/>
    </row>
    <row r="44" spans="1:8" ht="29.25" customHeight="1" x14ac:dyDescent="0.3">
      <c r="A44" s="117">
        <v>19010200</v>
      </c>
      <c r="B44" s="17" t="s">
        <v>20</v>
      </c>
      <c r="C44" s="18">
        <f>D44+E44</f>
        <v>6200000</v>
      </c>
      <c r="D44" s="19"/>
      <c r="E44" s="29">
        <v>6200000</v>
      </c>
      <c r="F44" s="20"/>
      <c r="G44" s="33"/>
      <c r="H44" s="33"/>
    </row>
    <row r="45" spans="1:8" ht="41.25" customHeight="1" x14ac:dyDescent="0.3">
      <c r="A45" s="117">
        <v>19010300</v>
      </c>
      <c r="B45" s="17" t="s">
        <v>21</v>
      </c>
      <c r="C45" s="18">
        <f>D45+E45</f>
        <v>7300000</v>
      </c>
      <c r="D45" s="19"/>
      <c r="E45" s="29">
        <v>7300000</v>
      </c>
      <c r="F45" s="20"/>
      <c r="G45" s="33"/>
      <c r="H45" s="33"/>
    </row>
    <row r="46" spans="1:8" s="38" customFormat="1" ht="26.25" customHeight="1" x14ac:dyDescent="0.3">
      <c r="A46" s="118">
        <v>20000000</v>
      </c>
      <c r="B46" s="119" t="s">
        <v>4</v>
      </c>
      <c r="C46" s="121">
        <f>C47+C55+C70+C76</f>
        <v>279108000</v>
      </c>
      <c r="D46" s="121">
        <f>D47+D55+D70+D76</f>
        <v>39466680</v>
      </c>
      <c r="E46" s="121">
        <f>E47+E55+E70+E76</f>
        <v>239641320</v>
      </c>
      <c r="F46" s="121"/>
      <c r="G46" s="37"/>
      <c r="H46" s="37"/>
    </row>
    <row r="47" spans="1:8" s="38" customFormat="1" ht="27.75" customHeight="1" x14ac:dyDescent="0.3">
      <c r="A47" s="115" t="s">
        <v>108</v>
      </c>
      <c r="B47" s="9" t="s">
        <v>109</v>
      </c>
      <c r="C47" s="21">
        <f>C48+C51+C54+C50</f>
        <v>1581600</v>
      </c>
      <c r="D47" s="21">
        <f>D48+D51+D54+D50</f>
        <v>1581600</v>
      </c>
      <c r="E47" s="21">
        <f>E48+E51+E54+E50</f>
        <v>0</v>
      </c>
      <c r="F47" s="15"/>
      <c r="G47" s="37"/>
      <c r="H47" s="37"/>
    </row>
    <row r="48" spans="1:8" s="38" customFormat="1" ht="66.75" customHeight="1" x14ac:dyDescent="0.3">
      <c r="A48" s="116" t="s">
        <v>10</v>
      </c>
      <c r="B48" s="22" t="s">
        <v>110</v>
      </c>
      <c r="C48" s="128">
        <f>C49</f>
        <v>1400000</v>
      </c>
      <c r="D48" s="128">
        <f>D49</f>
        <v>1400000</v>
      </c>
      <c r="E48" s="128"/>
      <c r="F48" s="128"/>
      <c r="G48" s="37"/>
      <c r="H48" s="37"/>
    </row>
    <row r="49" spans="1:8" s="38" customFormat="1" ht="41.25" customHeight="1" x14ac:dyDescent="0.3">
      <c r="A49" s="117">
        <v>21010300</v>
      </c>
      <c r="B49" s="17" t="s">
        <v>45</v>
      </c>
      <c r="C49" s="18">
        <f>D49+E49</f>
        <v>1400000</v>
      </c>
      <c r="D49" s="19">
        <v>1400000</v>
      </c>
      <c r="E49" s="11"/>
      <c r="F49" s="20"/>
      <c r="G49" s="37"/>
      <c r="H49" s="37"/>
    </row>
    <row r="50" spans="1:8" s="38" customFormat="1" ht="26.25" hidden="1" customHeight="1" x14ac:dyDescent="0.3">
      <c r="A50" s="90">
        <v>21050000</v>
      </c>
      <c r="B50" s="71" t="s">
        <v>49</v>
      </c>
      <c r="C50" s="66">
        <f>D50+E50</f>
        <v>0</v>
      </c>
      <c r="D50" s="53"/>
      <c r="E50" s="52"/>
      <c r="F50" s="53"/>
      <c r="G50" s="37"/>
      <c r="H50" s="37"/>
    </row>
    <row r="51" spans="1:8" s="38" customFormat="1" ht="26.25" customHeight="1" x14ac:dyDescent="0.3">
      <c r="A51" s="129">
        <v>21080000</v>
      </c>
      <c r="B51" s="7" t="s">
        <v>13</v>
      </c>
      <c r="C51" s="8">
        <f>C52+C53</f>
        <v>181600</v>
      </c>
      <c r="D51" s="8">
        <f>D52+D53</f>
        <v>181600</v>
      </c>
      <c r="E51" s="2"/>
      <c r="F51" s="2"/>
      <c r="G51" s="37"/>
      <c r="H51" s="37"/>
    </row>
    <row r="52" spans="1:8" s="38" customFormat="1" ht="24.75" customHeight="1" x14ac:dyDescent="0.3">
      <c r="A52" s="117">
        <v>21080500</v>
      </c>
      <c r="B52" s="17" t="s">
        <v>2</v>
      </c>
      <c r="C52" s="18">
        <f>D52+E52</f>
        <v>171600</v>
      </c>
      <c r="D52" s="19">
        <v>171600</v>
      </c>
      <c r="E52" s="11"/>
      <c r="F52" s="20"/>
      <c r="G52" s="37"/>
      <c r="H52" s="37"/>
    </row>
    <row r="53" spans="1:8" s="38" customFormat="1" ht="50.25" customHeight="1" x14ac:dyDescent="0.3">
      <c r="A53" s="16">
        <v>21082400</v>
      </c>
      <c r="B53" s="4" t="s">
        <v>169</v>
      </c>
      <c r="C53" s="18">
        <f>D53+E53</f>
        <v>10000</v>
      </c>
      <c r="D53" s="130">
        <v>10000</v>
      </c>
      <c r="E53" s="11"/>
      <c r="F53" s="20"/>
      <c r="G53" s="37"/>
      <c r="H53" s="37"/>
    </row>
    <row r="54" spans="1:8" ht="36.75" hidden="1" customHeight="1" x14ac:dyDescent="0.3">
      <c r="A54" s="90">
        <v>21110000</v>
      </c>
      <c r="B54" s="71" t="s">
        <v>23</v>
      </c>
      <c r="C54" s="66">
        <f>D54+E54</f>
        <v>0</v>
      </c>
      <c r="D54" s="73"/>
      <c r="E54" s="73"/>
      <c r="F54" s="47"/>
      <c r="G54" s="33"/>
      <c r="H54" s="33"/>
    </row>
    <row r="55" spans="1:8" ht="31.5" customHeight="1" x14ac:dyDescent="0.3">
      <c r="A55" s="115" t="s">
        <v>111</v>
      </c>
      <c r="B55" s="9" t="s">
        <v>25</v>
      </c>
      <c r="C55" s="21">
        <f>C56+C67+C69</f>
        <v>36013080</v>
      </c>
      <c r="D55" s="21">
        <f>D56+D67+D69</f>
        <v>36013080</v>
      </c>
      <c r="E55" s="21"/>
      <c r="F55" s="15"/>
      <c r="G55" s="33"/>
      <c r="H55" s="33"/>
    </row>
    <row r="56" spans="1:8" ht="24" customHeight="1" x14ac:dyDescent="0.3">
      <c r="A56" s="116">
        <v>22010000</v>
      </c>
      <c r="B56" s="7" t="s">
        <v>33</v>
      </c>
      <c r="C56" s="122">
        <f>C57+C58+C60+C61+C62+C59+C63+C64+C65+C66</f>
        <v>34513080</v>
      </c>
      <c r="D56" s="122">
        <f>D57+D58+D60+D61+D62+D59+D63+D64+D65+D66</f>
        <v>34513080</v>
      </c>
      <c r="E56" s="21"/>
      <c r="F56" s="15"/>
      <c r="G56" s="33"/>
      <c r="H56" s="33"/>
    </row>
    <row r="57" spans="1:8" ht="47.25" customHeight="1" x14ac:dyDescent="0.3">
      <c r="A57" s="131">
        <v>22010200</v>
      </c>
      <c r="B57" s="24" t="s">
        <v>46</v>
      </c>
      <c r="C57" s="18">
        <f t="shared" ref="C57:C66" si="1">D57+E57</f>
        <v>1400</v>
      </c>
      <c r="D57" s="29">
        <v>1400</v>
      </c>
      <c r="E57" s="30"/>
      <c r="F57" s="20"/>
      <c r="G57" s="33"/>
      <c r="H57" s="33"/>
    </row>
    <row r="58" spans="1:8" ht="62.25" customHeight="1" x14ac:dyDescent="0.3">
      <c r="A58" s="131">
        <v>22010500</v>
      </c>
      <c r="B58" s="132" t="s">
        <v>130</v>
      </c>
      <c r="C58" s="18">
        <f t="shared" si="1"/>
        <v>10100</v>
      </c>
      <c r="D58" s="29">
        <v>10100</v>
      </c>
      <c r="E58" s="30"/>
      <c r="F58" s="20"/>
      <c r="G58" s="33"/>
      <c r="H58" s="33"/>
    </row>
    <row r="59" spans="1:8" ht="50.25" customHeight="1" x14ac:dyDescent="0.3">
      <c r="A59" s="131">
        <v>22010600</v>
      </c>
      <c r="B59" s="24" t="s">
        <v>128</v>
      </c>
      <c r="C59" s="25">
        <f t="shared" si="1"/>
        <v>500000</v>
      </c>
      <c r="D59" s="26">
        <v>500000</v>
      </c>
      <c r="E59" s="27"/>
      <c r="F59" s="28"/>
      <c r="G59" s="33"/>
      <c r="H59" s="33"/>
    </row>
    <row r="60" spans="1:8" ht="46.5" customHeight="1" x14ac:dyDescent="0.3">
      <c r="A60" s="131">
        <v>22011000</v>
      </c>
      <c r="B60" s="24" t="s">
        <v>131</v>
      </c>
      <c r="C60" s="18">
        <f t="shared" si="1"/>
        <v>7030800</v>
      </c>
      <c r="D60" s="29">
        <v>7030800</v>
      </c>
      <c r="E60" s="30"/>
      <c r="F60" s="20"/>
      <c r="G60" s="33"/>
      <c r="H60" s="33"/>
    </row>
    <row r="61" spans="1:8" ht="50.25" customHeight="1" x14ac:dyDescent="0.3">
      <c r="A61" s="131">
        <v>22011100</v>
      </c>
      <c r="B61" s="24" t="s">
        <v>132</v>
      </c>
      <c r="C61" s="18">
        <f t="shared" si="1"/>
        <v>22500000</v>
      </c>
      <c r="D61" s="29">
        <v>22500000</v>
      </c>
      <c r="E61" s="30"/>
      <c r="F61" s="20"/>
      <c r="G61" s="33"/>
      <c r="H61" s="33"/>
    </row>
    <row r="62" spans="1:8" ht="31.5" customHeight="1" x14ac:dyDescent="0.3">
      <c r="A62" s="131">
        <v>22011800</v>
      </c>
      <c r="B62" s="24" t="s">
        <v>24</v>
      </c>
      <c r="C62" s="18">
        <f t="shared" si="1"/>
        <v>1480000</v>
      </c>
      <c r="D62" s="29">
        <v>1480000</v>
      </c>
      <c r="E62" s="30"/>
      <c r="F62" s="20"/>
      <c r="G62" s="33"/>
      <c r="H62" s="33"/>
    </row>
    <row r="63" spans="1:8" ht="31.5" customHeight="1" x14ac:dyDescent="0.3">
      <c r="A63" s="131">
        <v>22013100</v>
      </c>
      <c r="B63" s="24" t="s">
        <v>98</v>
      </c>
      <c r="C63" s="25">
        <f t="shared" si="1"/>
        <v>780</v>
      </c>
      <c r="D63" s="26">
        <v>780</v>
      </c>
      <c r="E63" s="27"/>
      <c r="F63" s="28"/>
      <c r="G63" s="33"/>
      <c r="H63" s="33"/>
    </row>
    <row r="64" spans="1:8" ht="31.5" customHeight="1" x14ac:dyDescent="0.3">
      <c r="A64" s="131">
        <v>22013200</v>
      </c>
      <c r="B64" s="24" t="s">
        <v>99</v>
      </c>
      <c r="C64" s="25">
        <f t="shared" si="1"/>
        <v>800000</v>
      </c>
      <c r="D64" s="26">
        <v>800000</v>
      </c>
      <c r="E64" s="27"/>
      <c r="F64" s="28"/>
      <c r="G64" s="33"/>
      <c r="H64" s="33"/>
    </row>
    <row r="65" spans="1:8" ht="31.5" customHeight="1" x14ac:dyDescent="0.3">
      <c r="A65" s="131">
        <v>22013300</v>
      </c>
      <c r="B65" s="24" t="s">
        <v>100</v>
      </c>
      <c r="C65" s="25">
        <f t="shared" si="1"/>
        <v>650000</v>
      </c>
      <c r="D65" s="26">
        <v>650000</v>
      </c>
      <c r="E65" s="27"/>
      <c r="F65" s="28"/>
      <c r="G65" s="33"/>
      <c r="H65" s="33"/>
    </row>
    <row r="66" spans="1:8" ht="31.5" customHeight="1" x14ac:dyDescent="0.3">
      <c r="A66" s="131">
        <v>22013400</v>
      </c>
      <c r="B66" s="24" t="s">
        <v>101</v>
      </c>
      <c r="C66" s="25">
        <f t="shared" si="1"/>
        <v>1540000</v>
      </c>
      <c r="D66" s="26">
        <v>1540000</v>
      </c>
      <c r="E66" s="27"/>
      <c r="F66" s="28"/>
      <c r="G66" s="33"/>
      <c r="H66" s="33"/>
    </row>
    <row r="67" spans="1:8" ht="34.5" customHeight="1" x14ac:dyDescent="0.3">
      <c r="A67" s="129" t="s">
        <v>112</v>
      </c>
      <c r="B67" s="7" t="s">
        <v>14</v>
      </c>
      <c r="C67" s="8">
        <f>C68</f>
        <v>1500000</v>
      </c>
      <c r="D67" s="8">
        <f>D68</f>
        <v>1500000</v>
      </c>
      <c r="E67" s="8"/>
      <c r="F67" s="2"/>
      <c r="G67" s="33"/>
      <c r="H67" s="33"/>
    </row>
    <row r="68" spans="1:8" ht="33" customHeight="1" x14ac:dyDescent="0.3">
      <c r="A68" s="117">
        <v>22080400</v>
      </c>
      <c r="B68" s="17" t="s">
        <v>133</v>
      </c>
      <c r="C68" s="18">
        <f>D68+E68</f>
        <v>1500000</v>
      </c>
      <c r="D68" s="19">
        <v>1500000</v>
      </c>
      <c r="E68" s="11"/>
      <c r="F68" s="20"/>
      <c r="G68" s="33"/>
      <c r="H68" s="33"/>
    </row>
    <row r="69" spans="1:8" ht="60.75" hidden="1" customHeight="1" x14ac:dyDescent="0.3">
      <c r="A69" s="88">
        <v>22130000</v>
      </c>
      <c r="B69" s="65" t="s">
        <v>47</v>
      </c>
      <c r="C69" s="53">
        <f>D69+E69</f>
        <v>0</v>
      </c>
      <c r="D69" s="53"/>
      <c r="E69" s="52"/>
      <c r="F69" s="53"/>
      <c r="G69" s="33"/>
      <c r="H69" s="33"/>
    </row>
    <row r="70" spans="1:8" ht="27" customHeight="1" x14ac:dyDescent="0.3">
      <c r="A70" s="115" t="s">
        <v>113</v>
      </c>
      <c r="B70" s="9" t="s">
        <v>114</v>
      </c>
      <c r="C70" s="21">
        <f>C71+C74</f>
        <v>3186000</v>
      </c>
      <c r="D70" s="21">
        <f>D71</f>
        <v>1872000</v>
      </c>
      <c r="E70" s="21">
        <f>E71+E74</f>
        <v>1314000</v>
      </c>
      <c r="F70" s="15"/>
      <c r="G70" s="33"/>
      <c r="H70" s="33"/>
    </row>
    <row r="71" spans="1:8" ht="24" customHeight="1" x14ac:dyDescent="0.3">
      <c r="A71" s="129" t="s">
        <v>115</v>
      </c>
      <c r="B71" s="7" t="s">
        <v>116</v>
      </c>
      <c r="C71" s="8">
        <f>D71+E71</f>
        <v>3072000</v>
      </c>
      <c r="D71" s="8">
        <f>D72</f>
        <v>1872000</v>
      </c>
      <c r="E71" s="8">
        <f>E73</f>
        <v>1200000</v>
      </c>
      <c r="F71" s="2"/>
      <c r="G71" s="33"/>
      <c r="H71" s="33"/>
    </row>
    <row r="72" spans="1:8" ht="21.75" customHeight="1" x14ac:dyDescent="0.3">
      <c r="A72" s="117">
        <v>24060300</v>
      </c>
      <c r="B72" s="17" t="s">
        <v>2</v>
      </c>
      <c r="C72" s="18">
        <f>D72+E72</f>
        <v>1872000</v>
      </c>
      <c r="D72" s="19">
        <v>1872000</v>
      </c>
      <c r="E72" s="11"/>
      <c r="F72" s="20"/>
      <c r="G72" s="33"/>
      <c r="H72" s="33"/>
    </row>
    <row r="73" spans="1:8" ht="46.8" x14ac:dyDescent="0.3">
      <c r="A73" s="117">
        <v>24062100</v>
      </c>
      <c r="B73" s="17" t="s">
        <v>11</v>
      </c>
      <c r="C73" s="18">
        <f>D73+E73</f>
        <v>1200000</v>
      </c>
      <c r="D73" s="19"/>
      <c r="E73" s="19">
        <v>1200000</v>
      </c>
      <c r="F73" s="20"/>
      <c r="G73" s="33"/>
      <c r="H73" s="33"/>
    </row>
    <row r="74" spans="1:8" ht="16.5" customHeight="1" x14ac:dyDescent="0.3">
      <c r="A74" s="129" t="s">
        <v>117</v>
      </c>
      <c r="B74" s="7" t="s">
        <v>118</v>
      </c>
      <c r="C74" s="8">
        <f>C75</f>
        <v>114000</v>
      </c>
      <c r="D74" s="8"/>
      <c r="E74" s="8">
        <f>E75</f>
        <v>114000</v>
      </c>
      <c r="F74" s="2"/>
      <c r="G74" s="33"/>
      <c r="H74" s="33"/>
    </row>
    <row r="75" spans="1:8" ht="46.8" x14ac:dyDescent="0.3">
      <c r="A75" s="117">
        <v>24110900</v>
      </c>
      <c r="B75" s="17" t="s">
        <v>9</v>
      </c>
      <c r="C75" s="18">
        <f>D75+E75</f>
        <v>114000</v>
      </c>
      <c r="D75" s="19"/>
      <c r="E75" s="19">
        <v>114000</v>
      </c>
      <c r="F75" s="20"/>
      <c r="G75" s="33"/>
      <c r="H75" s="33"/>
    </row>
    <row r="76" spans="1:8" ht="19.5" customHeight="1" x14ac:dyDescent="0.3">
      <c r="A76" s="115">
        <v>25000000</v>
      </c>
      <c r="B76" s="9" t="s">
        <v>119</v>
      </c>
      <c r="C76" s="21">
        <f>C77+C82</f>
        <v>238327320</v>
      </c>
      <c r="D76" s="21"/>
      <c r="E76" s="21">
        <f>E77+E82</f>
        <v>238327320</v>
      </c>
      <c r="F76" s="15"/>
      <c r="G76" s="33"/>
      <c r="H76" s="91"/>
    </row>
    <row r="77" spans="1:8" ht="31.5" customHeight="1" x14ac:dyDescent="0.3">
      <c r="A77" s="129">
        <v>25010000</v>
      </c>
      <c r="B77" s="7" t="s">
        <v>48</v>
      </c>
      <c r="C77" s="8">
        <f>C78+C79+C80+C81</f>
        <v>183256600</v>
      </c>
      <c r="D77" s="8"/>
      <c r="E77" s="8">
        <f>E78+E79+E80+E81</f>
        <v>183256600</v>
      </c>
      <c r="F77" s="2"/>
      <c r="G77" s="33"/>
      <c r="H77" s="33"/>
    </row>
    <row r="78" spans="1:8" ht="32.25" customHeight="1" x14ac:dyDescent="0.3">
      <c r="A78" s="117">
        <v>25010100</v>
      </c>
      <c r="B78" s="17" t="s">
        <v>26</v>
      </c>
      <c r="C78" s="18">
        <f>D78+E78</f>
        <v>62013050</v>
      </c>
      <c r="D78" s="19"/>
      <c r="E78" s="19">
        <v>62013050</v>
      </c>
      <c r="F78" s="20"/>
      <c r="G78" s="33"/>
      <c r="H78" s="33"/>
    </row>
    <row r="79" spans="1:8" ht="32.25" customHeight="1" x14ac:dyDescent="0.3">
      <c r="A79" s="117">
        <v>25010200</v>
      </c>
      <c r="B79" s="17" t="s">
        <v>27</v>
      </c>
      <c r="C79" s="18">
        <f>D79+E79</f>
        <v>120510400</v>
      </c>
      <c r="D79" s="19"/>
      <c r="E79" s="19">
        <v>120510400</v>
      </c>
      <c r="F79" s="20"/>
      <c r="G79" s="33"/>
      <c r="H79" s="33"/>
    </row>
    <row r="80" spans="1:8" ht="33" customHeight="1" x14ac:dyDescent="0.3">
      <c r="A80" s="117">
        <v>25010300</v>
      </c>
      <c r="B80" s="17" t="s">
        <v>102</v>
      </c>
      <c r="C80" s="18">
        <f>D80+E80</f>
        <v>569200</v>
      </c>
      <c r="D80" s="19"/>
      <c r="E80" s="19">
        <v>569200</v>
      </c>
      <c r="F80" s="20"/>
      <c r="G80" s="33"/>
      <c r="H80" s="33"/>
    </row>
    <row r="81" spans="1:8" ht="32.25" customHeight="1" x14ac:dyDescent="0.3">
      <c r="A81" s="117">
        <v>25010400</v>
      </c>
      <c r="B81" s="17" t="s">
        <v>28</v>
      </c>
      <c r="C81" s="18">
        <f>D81+E81</f>
        <v>163950</v>
      </c>
      <c r="D81" s="19"/>
      <c r="E81" s="19">
        <v>163950</v>
      </c>
      <c r="F81" s="20"/>
      <c r="G81" s="33"/>
      <c r="H81" s="33"/>
    </row>
    <row r="82" spans="1:8" ht="19.5" customHeight="1" x14ac:dyDescent="0.3">
      <c r="A82" s="129">
        <v>25020000</v>
      </c>
      <c r="B82" s="7" t="s">
        <v>15</v>
      </c>
      <c r="C82" s="8">
        <f>C83</f>
        <v>55070720</v>
      </c>
      <c r="D82" s="8"/>
      <c r="E82" s="8">
        <f>E83</f>
        <v>55070720</v>
      </c>
      <c r="F82" s="2"/>
      <c r="G82" s="33"/>
      <c r="H82" s="33"/>
    </row>
    <row r="83" spans="1:8" ht="80.25" customHeight="1" x14ac:dyDescent="0.3">
      <c r="A83" s="117">
        <v>25020200</v>
      </c>
      <c r="B83" s="17" t="s">
        <v>103</v>
      </c>
      <c r="C83" s="18">
        <f>D83+E83</f>
        <v>55070720</v>
      </c>
      <c r="D83" s="19"/>
      <c r="E83" s="19">
        <v>55070720</v>
      </c>
      <c r="F83" s="20"/>
      <c r="G83" s="33"/>
      <c r="H83" s="33"/>
    </row>
    <row r="84" spans="1:8" ht="17.399999999999999" hidden="1" x14ac:dyDescent="0.3">
      <c r="A84" s="86">
        <v>30000000</v>
      </c>
      <c r="B84" s="81" t="s">
        <v>5</v>
      </c>
      <c r="C84" s="47">
        <f>C85</f>
        <v>0</v>
      </c>
      <c r="D84" s="47"/>
      <c r="E84" s="47">
        <f>E86</f>
        <v>0</v>
      </c>
      <c r="F84" s="47">
        <f>F86</f>
        <v>0</v>
      </c>
      <c r="G84" s="33"/>
      <c r="H84" s="33"/>
    </row>
    <row r="85" spans="1:8" ht="17.399999999999999" hidden="1" x14ac:dyDescent="0.3">
      <c r="A85" s="86" t="s">
        <v>134</v>
      </c>
      <c r="B85" s="51" t="s">
        <v>135</v>
      </c>
      <c r="C85" s="47">
        <f>D85+E85</f>
        <v>0</v>
      </c>
      <c r="D85" s="47"/>
      <c r="E85" s="47">
        <f>E86</f>
        <v>0</v>
      </c>
      <c r="F85" s="47">
        <f>F86</f>
        <v>0</v>
      </c>
      <c r="G85" s="33"/>
      <c r="H85" s="33"/>
    </row>
    <row r="86" spans="1:8" ht="31.5" hidden="1" customHeight="1" x14ac:dyDescent="0.3">
      <c r="A86" s="90">
        <v>31030000</v>
      </c>
      <c r="B86" s="71" t="s">
        <v>44</v>
      </c>
      <c r="C86" s="73">
        <f>D86+E86</f>
        <v>0</v>
      </c>
      <c r="D86" s="73"/>
      <c r="E86" s="73"/>
      <c r="F86" s="73"/>
      <c r="G86" s="33"/>
      <c r="H86" s="33"/>
    </row>
    <row r="87" spans="1:8" s="38" customFormat="1" ht="21" customHeight="1" x14ac:dyDescent="0.3">
      <c r="A87" s="133"/>
      <c r="B87" s="134" t="s">
        <v>89</v>
      </c>
      <c r="C87" s="135">
        <f>C14+C46+C84</f>
        <v>2367028000</v>
      </c>
      <c r="D87" s="135">
        <f>D14+D46+D84</f>
        <v>2078386680</v>
      </c>
      <c r="E87" s="135">
        <f>E14+E46+E84</f>
        <v>288641320</v>
      </c>
      <c r="F87" s="135">
        <f>F84</f>
        <v>0</v>
      </c>
      <c r="G87" s="37"/>
      <c r="H87" s="37"/>
    </row>
    <row r="88" spans="1:8" s="38" customFormat="1" ht="21" customHeight="1" x14ac:dyDescent="0.3">
      <c r="A88" s="137">
        <v>40000000</v>
      </c>
      <c r="B88" s="134" t="s">
        <v>50</v>
      </c>
      <c r="C88" s="135">
        <f>D88+E88</f>
        <v>721815600</v>
      </c>
      <c r="D88" s="135">
        <f>D89</f>
        <v>702040800</v>
      </c>
      <c r="E88" s="135">
        <f>E89+E131</f>
        <v>19774800</v>
      </c>
      <c r="F88" s="135">
        <f>F89</f>
        <v>0</v>
      </c>
      <c r="G88" s="92"/>
      <c r="H88" s="37"/>
    </row>
    <row r="89" spans="1:8" s="38" customFormat="1" ht="21" customHeight="1" x14ac:dyDescent="0.3">
      <c r="A89" s="136">
        <v>41000000</v>
      </c>
      <c r="B89" s="138" t="s">
        <v>51</v>
      </c>
      <c r="C89" s="121">
        <f>D89+E89</f>
        <v>721815600</v>
      </c>
      <c r="D89" s="121">
        <f>D95+D90+D125</f>
        <v>702040800</v>
      </c>
      <c r="E89" s="121">
        <f>E95+E90+E125</f>
        <v>19774800</v>
      </c>
      <c r="F89" s="121">
        <f>F95+F90+F125</f>
        <v>0</v>
      </c>
      <c r="G89" s="37"/>
      <c r="H89" s="37"/>
    </row>
    <row r="90" spans="1:8" s="38" customFormat="1" ht="21" customHeight="1" x14ac:dyDescent="0.3">
      <c r="A90" s="139">
        <v>41020000</v>
      </c>
      <c r="B90" s="1" t="s">
        <v>93</v>
      </c>
      <c r="C90" s="2">
        <f>D90+E90</f>
        <v>190825200</v>
      </c>
      <c r="D90" s="3">
        <f>D91+D93+D94+D92</f>
        <v>190825200</v>
      </c>
      <c r="E90" s="3"/>
      <c r="F90" s="3"/>
      <c r="G90" s="92"/>
      <c r="H90" s="37"/>
    </row>
    <row r="91" spans="1:8" s="38" customFormat="1" ht="18" x14ac:dyDescent="0.3">
      <c r="A91" s="140">
        <v>41020100</v>
      </c>
      <c r="B91" s="4" t="s">
        <v>52</v>
      </c>
      <c r="C91" s="5">
        <f t="shared" ref="C91:C130" si="2">D91+E91</f>
        <v>63366000</v>
      </c>
      <c r="D91" s="6">
        <v>63366000</v>
      </c>
      <c r="E91" s="6"/>
      <c r="F91" s="5"/>
      <c r="G91" s="37"/>
      <c r="H91" s="37"/>
    </row>
    <row r="92" spans="1:8" s="38" customFormat="1" ht="68.25" hidden="1" customHeight="1" x14ac:dyDescent="0.3">
      <c r="A92" s="90">
        <v>41021100</v>
      </c>
      <c r="B92" s="71" t="s">
        <v>138</v>
      </c>
      <c r="C92" s="47">
        <f>D92+E92</f>
        <v>0</v>
      </c>
      <c r="D92" s="73"/>
      <c r="E92" s="73"/>
      <c r="F92" s="47"/>
      <c r="G92" s="37"/>
      <c r="H92" s="37"/>
    </row>
    <row r="93" spans="1:8" s="38" customFormat="1" ht="45" x14ac:dyDescent="0.3">
      <c r="A93" s="140" t="s">
        <v>174</v>
      </c>
      <c r="B93" s="4" t="s">
        <v>78</v>
      </c>
      <c r="C93" s="5">
        <f t="shared" si="2"/>
        <v>127459200</v>
      </c>
      <c r="D93" s="6">
        <v>127459200</v>
      </c>
      <c r="E93" s="6"/>
      <c r="F93" s="5"/>
      <c r="G93" s="37"/>
      <c r="H93" s="37"/>
    </row>
    <row r="94" spans="1:8" s="38" customFormat="1" ht="30" hidden="1" x14ac:dyDescent="0.3">
      <c r="A94" s="90">
        <v>41020600</v>
      </c>
      <c r="B94" s="71" t="s">
        <v>53</v>
      </c>
      <c r="C94" s="47">
        <f t="shared" si="2"/>
        <v>0</v>
      </c>
      <c r="D94" s="73"/>
      <c r="E94" s="73"/>
      <c r="F94" s="47"/>
      <c r="G94" s="37"/>
      <c r="H94" s="37"/>
    </row>
    <row r="95" spans="1:8" s="38" customFormat="1" ht="17.399999999999999" x14ac:dyDescent="0.3">
      <c r="A95" s="139">
        <v>41030000</v>
      </c>
      <c r="B95" s="1" t="s">
        <v>94</v>
      </c>
      <c r="C95" s="2">
        <f>D95+E95</f>
        <v>528990400</v>
      </c>
      <c r="D95" s="3">
        <f>D96+D97+D99+D100+D102+D103+D104+D105+D106+D108+D112+D109+D128+D101+D111+D110</f>
        <v>509215600</v>
      </c>
      <c r="E95" s="3">
        <f>E107+E112</f>
        <v>19774800</v>
      </c>
      <c r="F95" s="3">
        <f>F96+F97+F99+F100+F102+F103+F104+F105+F106+F108+F112+F109+F128+F101+F111</f>
        <v>0</v>
      </c>
      <c r="G95" s="37"/>
      <c r="H95" s="37"/>
    </row>
    <row r="96" spans="1:8" s="38" customFormat="1" ht="132" hidden="1" customHeight="1" x14ac:dyDescent="0.3">
      <c r="A96" s="90">
        <v>41030600</v>
      </c>
      <c r="B96" s="71" t="s">
        <v>82</v>
      </c>
      <c r="C96" s="47">
        <f t="shared" ref="C96:C103" si="3">D96+E96</f>
        <v>0</v>
      </c>
      <c r="D96" s="47"/>
      <c r="E96" s="47"/>
      <c r="F96" s="47"/>
      <c r="G96" s="37"/>
    </row>
    <row r="97" spans="1:9" s="38" customFormat="1" ht="144.75" hidden="1" customHeight="1" x14ac:dyDescent="0.3">
      <c r="A97" s="90">
        <v>41030800</v>
      </c>
      <c r="B97" s="55" t="s">
        <v>85</v>
      </c>
      <c r="C97" s="47">
        <f t="shared" si="3"/>
        <v>0</v>
      </c>
      <c r="D97" s="47"/>
      <c r="E97" s="47"/>
      <c r="F97" s="47"/>
      <c r="G97" s="37"/>
      <c r="H97" s="37"/>
    </row>
    <row r="98" spans="1:9" s="38" customFormat="1" ht="72" hidden="1" customHeight="1" x14ac:dyDescent="0.3">
      <c r="A98" s="90">
        <v>41030900</v>
      </c>
      <c r="B98" s="71" t="s">
        <v>58</v>
      </c>
      <c r="C98" s="47">
        <f t="shared" si="3"/>
        <v>0</v>
      </c>
      <c r="D98" s="47"/>
      <c r="E98" s="47"/>
      <c r="F98" s="47"/>
      <c r="G98" s="37"/>
      <c r="H98" s="37"/>
    </row>
    <row r="99" spans="1:9" s="38" customFormat="1" ht="45" hidden="1" x14ac:dyDescent="0.3">
      <c r="A99" s="90">
        <v>41031000</v>
      </c>
      <c r="B99" s="71" t="s">
        <v>59</v>
      </c>
      <c r="C99" s="47">
        <f t="shared" si="3"/>
        <v>0</v>
      </c>
      <c r="D99" s="47"/>
      <c r="E99" s="47"/>
      <c r="F99" s="47"/>
      <c r="G99" s="37"/>
      <c r="H99" s="37"/>
    </row>
    <row r="100" spans="1:9" s="38" customFormat="1" ht="54.75" hidden="1" customHeight="1" x14ac:dyDescent="0.3">
      <c r="A100" s="90">
        <v>41032600</v>
      </c>
      <c r="B100" s="71" t="s">
        <v>62</v>
      </c>
      <c r="C100" s="47">
        <f t="shared" si="3"/>
        <v>0</v>
      </c>
      <c r="D100" s="47"/>
      <c r="E100" s="47"/>
      <c r="F100" s="47"/>
      <c r="G100" s="37"/>
      <c r="H100" s="37"/>
    </row>
    <row r="101" spans="1:9" s="38" customFormat="1" ht="54.75" customHeight="1" x14ac:dyDescent="0.3">
      <c r="A101" s="140" t="s">
        <v>175</v>
      </c>
      <c r="B101" s="4" t="s">
        <v>104</v>
      </c>
      <c r="C101" s="5">
        <f t="shared" si="2"/>
        <v>79922400</v>
      </c>
      <c r="D101" s="6">
        <v>79922400</v>
      </c>
      <c r="E101" s="5"/>
      <c r="F101" s="5"/>
      <c r="G101" s="37"/>
      <c r="H101" s="37"/>
    </row>
    <row r="102" spans="1:9" s="38" customFormat="1" ht="54.75" hidden="1" customHeight="1" x14ac:dyDescent="0.3">
      <c r="A102" s="90">
        <v>41033600</v>
      </c>
      <c r="B102" s="71" t="s">
        <v>73</v>
      </c>
      <c r="C102" s="47">
        <f t="shared" si="3"/>
        <v>0</v>
      </c>
      <c r="D102" s="47"/>
      <c r="E102" s="47"/>
      <c r="F102" s="47"/>
      <c r="G102" s="37"/>
      <c r="H102" s="37"/>
    </row>
    <row r="103" spans="1:9" s="38" customFormat="1" ht="54.75" hidden="1" customHeight="1" x14ac:dyDescent="0.3">
      <c r="A103" s="90">
        <v>41033700</v>
      </c>
      <c r="B103" s="71" t="s">
        <v>63</v>
      </c>
      <c r="C103" s="47">
        <f t="shared" si="3"/>
        <v>0</v>
      </c>
      <c r="D103" s="47"/>
      <c r="E103" s="47"/>
      <c r="F103" s="47"/>
      <c r="G103" s="37"/>
      <c r="H103" s="37"/>
    </row>
    <row r="104" spans="1:9" s="38" customFormat="1" ht="18" x14ac:dyDescent="0.3">
      <c r="A104" s="140" t="s">
        <v>176</v>
      </c>
      <c r="B104" s="79" t="s">
        <v>54</v>
      </c>
      <c r="C104" s="5">
        <f t="shared" si="2"/>
        <v>429293200</v>
      </c>
      <c r="D104" s="6">
        <v>429293200</v>
      </c>
      <c r="E104" s="6"/>
      <c r="F104" s="11"/>
      <c r="G104" s="37"/>
      <c r="H104" s="37"/>
    </row>
    <row r="105" spans="1:9" s="38" customFormat="1" ht="18" hidden="1" x14ac:dyDescent="0.3">
      <c r="A105" s="90">
        <v>41034200</v>
      </c>
      <c r="B105" s="55" t="s">
        <v>55</v>
      </c>
      <c r="C105" s="47">
        <f t="shared" si="2"/>
        <v>0</v>
      </c>
      <c r="D105" s="73"/>
      <c r="E105" s="73"/>
      <c r="F105" s="52"/>
      <c r="G105" s="37"/>
      <c r="H105" s="37"/>
    </row>
    <row r="106" spans="1:9" s="38" customFormat="1" ht="97.5" hidden="1" customHeight="1" x14ac:dyDescent="0.3">
      <c r="A106" s="90">
        <v>41034400</v>
      </c>
      <c r="B106" s="55" t="s">
        <v>136</v>
      </c>
      <c r="C106" s="47">
        <f t="shared" si="2"/>
        <v>0</v>
      </c>
      <c r="D106" s="73"/>
      <c r="E106" s="73"/>
      <c r="F106" s="52"/>
      <c r="G106" s="37"/>
      <c r="H106" s="37"/>
      <c r="I106" s="93"/>
    </row>
    <row r="107" spans="1:9" s="38" customFormat="1" ht="60" x14ac:dyDescent="0.3">
      <c r="A107" s="140" t="s">
        <v>177</v>
      </c>
      <c r="B107" s="79" t="s">
        <v>57</v>
      </c>
      <c r="C107" s="5">
        <f t="shared" ref="C107:C112" si="4">D107+E107</f>
        <v>19774800</v>
      </c>
      <c r="D107" s="6"/>
      <c r="E107" s="6">
        <v>19774800</v>
      </c>
      <c r="F107" s="10"/>
      <c r="G107" s="37"/>
      <c r="H107" s="37"/>
    </row>
    <row r="108" spans="1:9" s="38" customFormat="1" ht="109.5" hidden="1" customHeight="1" x14ac:dyDescent="0.3">
      <c r="A108" s="90">
        <v>41035800</v>
      </c>
      <c r="B108" s="71" t="s">
        <v>86</v>
      </c>
      <c r="C108" s="47">
        <f t="shared" si="4"/>
        <v>0</v>
      </c>
      <c r="D108" s="73"/>
      <c r="E108" s="73"/>
      <c r="F108" s="47"/>
      <c r="G108" s="37"/>
      <c r="H108" s="37"/>
    </row>
    <row r="109" spans="1:9" s="38" customFormat="1" ht="60.75" hidden="1" customHeight="1" x14ac:dyDescent="0.3">
      <c r="A109" s="90">
        <v>41035400</v>
      </c>
      <c r="B109" s="71" t="s">
        <v>71</v>
      </c>
      <c r="C109" s="47">
        <f t="shared" si="4"/>
        <v>0</v>
      </c>
      <c r="D109" s="73"/>
      <c r="E109" s="73"/>
      <c r="F109" s="47"/>
      <c r="G109" s="37"/>
      <c r="H109" s="37"/>
    </row>
    <row r="110" spans="1:9" s="38" customFormat="1" ht="60.75" hidden="1" customHeight="1" x14ac:dyDescent="0.3">
      <c r="A110" s="90">
        <v>41035600</v>
      </c>
      <c r="B110" s="71" t="s">
        <v>137</v>
      </c>
      <c r="C110" s="47">
        <f t="shared" si="4"/>
        <v>0</v>
      </c>
      <c r="D110" s="73"/>
      <c r="E110" s="73"/>
      <c r="F110" s="47"/>
      <c r="G110" s="37"/>
      <c r="H110" s="37"/>
    </row>
    <row r="111" spans="1:9" s="38" customFormat="1" ht="60.75" hidden="1" customHeight="1" x14ac:dyDescent="0.3">
      <c r="A111" s="90">
        <v>41037000</v>
      </c>
      <c r="B111" s="71" t="s">
        <v>129</v>
      </c>
      <c r="C111" s="47">
        <f t="shared" si="4"/>
        <v>0</v>
      </c>
      <c r="D111" s="73"/>
      <c r="E111" s="73"/>
      <c r="F111" s="47"/>
      <c r="G111" s="37"/>
      <c r="H111" s="37"/>
    </row>
    <row r="112" spans="1:9" s="38" customFormat="1" ht="66" hidden="1" customHeight="1" x14ac:dyDescent="0.3">
      <c r="A112" s="90">
        <v>41037300</v>
      </c>
      <c r="B112" s="71" t="s">
        <v>79</v>
      </c>
      <c r="C112" s="47">
        <f t="shared" si="4"/>
        <v>0</v>
      </c>
      <c r="D112" s="73"/>
      <c r="E112" s="73"/>
      <c r="F112" s="47"/>
      <c r="G112" s="37"/>
      <c r="H112" s="37"/>
    </row>
    <row r="113" spans="1:11" s="38" customFormat="1" ht="18" hidden="1" x14ac:dyDescent="0.3">
      <c r="A113" s="90">
        <v>41033500</v>
      </c>
      <c r="B113" s="55" t="s">
        <v>56</v>
      </c>
      <c r="C113" s="47">
        <f t="shared" si="2"/>
        <v>0</v>
      </c>
      <c r="D113" s="62"/>
      <c r="E113" s="52"/>
      <c r="F113" s="52"/>
      <c r="G113" s="37"/>
      <c r="H113" s="37"/>
    </row>
    <row r="114" spans="1:11" hidden="1" x14ac:dyDescent="0.3">
      <c r="A114" s="94"/>
      <c r="C114" s="95"/>
      <c r="D114" s="95"/>
      <c r="E114" s="95"/>
      <c r="F114" s="95"/>
      <c r="I114" s="38"/>
      <c r="J114" s="38"/>
      <c r="K114" s="38"/>
    </row>
    <row r="115" spans="1:11" s="38" customFormat="1" ht="45" hidden="1" x14ac:dyDescent="0.3">
      <c r="A115" s="90">
        <v>41030000</v>
      </c>
      <c r="B115" s="71" t="s">
        <v>60</v>
      </c>
      <c r="C115" s="47">
        <f t="shared" si="2"/>
        <v>0</v>
      </c>
      <c r="D115" s="73"/>
      <c r="E115" s="73"/>
      <c r="F115" s="47"/>
      <c r="G115" s="37"/>
      <c r="H115" s="37"/>
    </row>
    <row r="116" spans="1:11" s="38" customFormat="1" ht="60" hidden="1" x14ac:dyDescent="0.3">
      <c r="A116" s="90">
        <v>41030000</v>
      </c>
      <c r="B116" s="71" t="s">
        <v>61</v>
      </c>
      <c r="C116" s="47">
        <f t="shared" si="2"/>
        <v>0</v>
      </c>
      <c r="D116" s="73"/>
      <c r="E116" s="73"/>
      <c r="F116" s="47"/>
      <c r="G116" s="37"/>
      <c r="H116" s="37"/>
    </row>
    <row r="117" spans="1:11" s="38" customFormat="1" ht="45" hidden="1" x14ac:dyDescent="0.3">
      <c r="A117" s="90">
        <v>41033700</v>
      </c>
      <c r="B117" s="71" t="s">
        <v>63</v>
      </c>
      <c r="C117" s="47">
        <f t="shared" si="2"/>
        <v>0</v>
      </c>
      <c r="D117" s="73"/>
      <c r="E117" s="73"/>
      <c r="F117" s="47"/>
      <c r="G117" s="37"/>
      <c r="H117" s="37"/>
    </row>
    <row r="118" spans="1:11" s="38" customFormat="1" ht="90" hidden="1" x14ac:dyDescent="0.3">
      <c r="A118" s="90">
        <v>41034300</v>
      </c>
      <c r="B118" s="71" t="s">
        <v>64</v>
      </c>
      <c r="C118" s="47">
        <f t="shared" si="2"/>
        <v>0</v>
      </c>
      <c r="D118" s="73"/>
      <c r="E118" s="73"/>
      <c r="F118" s="47"/>
      <c r="G118" s="37"/>
      <c r="H118" s="37"/>
    </row>
    <row r="119" spans="1:11" s="38" customFormat="1" ht="30" hidden="1" x14ac:dyDescent="0.3">
      <c r="A119" s="90">
        <v>41034400</v>
      </c>
      <c r="B119" s="71" t="s">
        <v>65</v>
      </c>
      <c r="C119" s="47">
        <f t="shared" si="2"/>
        <v>0</v>
      </c>
      <c r="D119" s="73"/>
      <c r="E119" s="73"/>
      <c r="F119" s="47"/>
      <c r="G119" s="37"/>
      <c r="H119" s="37"/>
    </row>
    <row r="120" spans="1:11" s="38" customFormat="1" ht="30" hidden="1" x14ac:dyDescent="0.3">
      <c r="A120" s="90">
        <v>41034800</v>
      </c>
      <c r="B120" s="71" t="s">
        <v>66</v>
      </c>
      <c r="C120" s="47">
        <f t="shared" si="2"/>
        <v>0</v>
      </c>
      <c r="D120" s="73"/>
      <c r="E120" s="73"/>
      <c r="F120" s="47"/>
      <c r="G120" s="37"/>
      <c r="H120" s="37"/>
    </row>
    <row r="121" spans="1:11" s="38" customFormat="1" ht="30" hidden="1" x14ac:dyDescent="0.3">
      <c r="A121" s="90" t="s">
        <v>67</v>
      </c>
      <c r="B121" s="71" t="s">
        <v>68</v>
      </c>
      <c r="C121" s="47">
        <f t="shared" si="2"/>
        <v>0</v>
      </c>
      <c r="D121" s="73"/>
      <c r="E121" s="73"/>
      <c r="F121" s="47"/>
      <c r="G121" s="37"/>
      <c r="H121" s="37"/>
    </row>
    <row r="122" spans="1:11" hidden="1" x14ac:dyDescent="0.3">
      <c r="A122" s="94"/>
      <c r="C122" s="95"/>
      <c r="D122" s="95"/>
      <c r="E122" s="95"/>
      <c r="F122" s="95"/>
      <c r="I122" s="38"/>
      <c r="J122" s="38"/>
      <c r="K122" s="38"/>
    </row>
    <row r="123" spans="1:11" s="38" customFormat="1" ht="45" hidden="1" x14ac:dyDescent="0.3">
      <c r="A123" s="90">
        <v>41036300</v>
      </c>
      <c r="B123" s="71" t="s">
        <v>69</v>
      </c>
      <c r="C123" s="47">
        <f t="shared" si="2"/>
        <v>0</v>
      </c>
      <c r="D123" s="73"/>
      <c r="E123" s="73"/>
      <c r="F123" s="47"/>
      <c r="G123" s="37"/>
      <c r="H123" s="37"/>
    </row>
    <row r="124" spans="1:11" s="38" customFormat="1" ht="30" hidden="1" x14ac:dyDescent="0.3">
      <c r="A124" s="90">
        <v>41030000</v>
      </c>
      <c r="B124" s="71" t="s">
        <v>70</v>
      </c>
      <c r="C124" s="47">
        <f t="shared" si="2"/>
        <v>0</v>
      </c>
      <c r="D124" s="73"/>
      <c r="E124" s="73"/>
      <c r="F124" s="47"/>
      <c r="G124" s="37"/>
      <c r="H124" s="37"/>
    </row>
    <row r="125" spans="1:11" s="38" customFormat="1" ht="32.25" customHeight="1" x14ac:dyDescent="0.3">
      <c r="A125" s="141">
        <v>41050000</v>
      </c>
      <c r="B125" s="9" t="s">
        <v>96</v>
      </c>
      <c r="C125" s="2">
        <f>D125+E125</f>
        <v>2000000</v>
      </c>
      <c r="D125" s="8">
        <f>D127</f>
        <v>2000000</v>
      </c>
      <c r="E125" s="8">
        <f>E127+E126</f>
        <v>0</v>
      </c>
      <c r="F125" s="8">
        <f>F127+F126</f>
        <v>0</v>
      </c>
      <c r="G125" s="37"/>
      <c r="H125" s="37"/>
    </row>
    <row r="126" spans="1:11" s="38" customFormat="1" ht="32.25" hidden="1" customHeight="1" x14ac:dyDescent="0.3">
      <c r="A126" s="90">
        <v>41051000</v>
      </c>
      <c r="B126" s="71" t="s">
        <v>120</v>
      </c>
      <c r="C126" s="47">
        <f>D126+E126</f>
        <v>0</v>
      </c>
      <c r="D126" s="73"/>
      <c r="E126" s="73"/>
      <c r="F126" s="47"/>
      <c r="G126" s="37"/>
      <c r="H126" s="37"/>
    </row>
    <row r="127" spans="1:11" s="38" customFormat="1" ht="47.25" customHeight="1" x14ac:dyDescent="0.3">
      <c r="A127" s="140">
        <v>41053900</v>
      </c>
      <c r="B127" s="4" t="s">
        <v>97</v>
      </c>
      <c r="C127" s="5">
        <f>D127+E127</f>
        <v>2000000</v>
      </c>
      <c r="D127" s="6">
        <v>2000000</v>
      </c>
      <c r="E127" s="6"/>
      <c r="F127" s="6"/>
      <c r="G127" s="37"/>
      <c r="H127" s="96"/>
    </row>
    <row r="128" spans="1:11" s="38" customFormat="1" ht="30" hidden="1" x14ac:dyDescent="0.3">
      <c r="A128" s="72">
        <v>41033300</v>
      </c>
      <c r="B128" s="71" t="s">
        <v>84</v>
      </c>
      <c r="C128" s="47">
        <f t="shared" si="2"/>
        <v>0</v>
      </c>
      <c r="D128" s="97"/>
      <c r="E128" s="73"/>
      <c r="F128" s="47"/>
      <c r="G128" s="37"/>
      <c r="H128" s="37"/>
    </row>
    <row r="129" spans="1:16" s="38" customFormat="1" ht="30" hidden="1" x14ac:dyDescent="0.3">
      <c r="A129" s="72">
        <v>41030000</v>
      </c>
      <c r="B129" s="71" t="s">
        <v>72</v>
      </c>
      <c r="C129" s="47">
        <f t="shared" si="2"/>
        <v>0</v>
      </c>
      <c r="D129" s="73"/>
      <c r="E129" s="73"/>
      <c r="F129" s="47"/>
      <c r="G129" s="37"/>
      <c r="H129" s="37"/>
    </row>
    <row r="130" spans="1:16" s="38" customFormat="1" ht="30" hidden="1" x14ac:dyDescent="0.3">
      <c r="A130" s="72">
        <v>41030000</v>
      </c>
      <c r="B130" s="71" t="s">
        <v>73</v>
      </c>
      <c r="C130" s="47">
        <f t="shared" si="2"/>
        <v>0</v>
      </c>
      <c r="D130" s="73"/>
      <c r="E130" s="73"/>
      <c r="F130" s="47"/>
      <c r="G130" s="37"/>
      <c r="H130" s="37"/>
    </row>
    <row r="131" spans="1:16" s="38" customFormat="1" ht="18" hidden="1" x14ac:dyDescent="0.3">
      <c r="A131" s="69" t="s">
        <v>74</v>
      </c>
      <c r="B131" s="70" t="s">
        <v>75</v>
      </c>
      <c r="C131" s="47"/>
      <c r="D131" s="73"/>
      <c r="E131" s="52">
        <f>E132</f>
        <v>0</v>
      </c>
      <c r="F131" s="47"/>
      <c r="G131" s="37"/>
      <c r="H131" s="37"/>
    </row>
    <row r="132" spans="1:16" s="38" customFormat="1" ht="21" hidden="1" customHeight="1" x14ac:dyDescent="0.3">
      <c r="A132" s="72">
        <v>42020000</v>
      </c>
      <c r="B132" s="71" t="s">
        <v>76</v>
      </c>
      <c r="C132" s="47"/>
      <c r="D132" s="73"/>
      <c r="E132" s="73"/>
      <c r="F132" s="47"/>
      <c r="G132" s="37"/>
      <c r="H132" s="37"/>
    </row>
    <row r="133" spans="1:16" s="38" customFormat="1" ht="21" hidden="1" customHeight="1" x14ac:dyDescent="0.3">
      <c r="A133" s="72"/>
      <c r="B133" s="71"/>
      <c r="C133" s="47"/>
      <c r="D133" s="73"/>
      <c r="E133" s="73"/>
      <c r="F133" s="47"/>
      <c r="G133" s="37"/>
      <c r="H133" s="37"/>
    </row>
    <row r="134" spans="1:16" s="38" customFormat="1" ht="21" customHeight="1" x14ac:dyDescent="0.3">
      <c r="A134" s="12"/>
      <c r="B134" s="13" t="s">
        <v>77</v>
      </c>
      <c r="C134" s="14">
        <f>C87+C88</f>
        <v>3088843600</v>
      </c>
      <c r="D134" s="14">
        <f>D87+D88</f>
        <v>2780427480</v>
      </c>
      <c r="E134" s="14">
        <f>E87+E88</f>
        <v>308416120</v>
      </c>
      <c r="F134" s="14">
        <f>F87+F88</f>
        <v>0</v>
      </c>
      <c r="G134" s="37"/>
      <c r="H134" s="98"/>
    </row>
    <row r="135" spans="1:16" s="38" customFormat="1" ht="11.25" customHeight="1" x14ac:dyDescent="0.3">
      <c r="A135" s="99"/>
      <c r="B135" s="100"/>
      <c r="C135" s="101"/>
      <c r="D135" s="101"/>
      <c r="E135" s="101"/>
      <c r="F135" s="101"/>
      <c r="G135" s="37"/>
      <c r="H135" s="37"/>
    </row>
    <row r="136" spans="1:16" s="38" customFormat="1" ht="21" customHeight="1" x14ac:dyDescent="0.3">
      <c r="A136" s="99"/>
      <c r="B136" s="100"/>
      <c r="C136" s="101"/>
      <c r="D136" s="101"/>
      <c r="E136" s="101"/>
      <c r="F136" s="101"/>
      <c r="G136" s="37"/>
      <c r="H136" s="98">
        <f>H76+H77+H89+H93+H95+H97+H102+H105+H124+H128+H101+H96+H126+H99+H120+H87+H81+H86+H117+H119+H125+H111+H121+H98+H79+H90+H127</f>
        <v>0</v>
      </c>
      <c r="I136" s="98">
        <f>I76+I77+I89+I93+I95+I97+I102+I105+I124+I128+I127+I96+I103</f>
        <v>0</v>
      </c>
      <c r="J136" s="98">
        <f>J76+J77+J89+J93+J95+J97+J102+J105+J124+J128+J127+J96</f>
        <v>0</v>
      </c>
    </row>
    <row r="137" spans="1:16" s="38" customFormat="1" ht="17.399999999999999" hidden="1" x14ac:dyDescent="0.3">
      <c r="A137" s="77" t="s">
        <v>123</v>
      </c>
      <c r="B137" s="100"/>
      <c r="C137" s="101"/>
      <c r="D137" s="101"/>
      <c r="E137" s="146" t="s">
        <v>124</v>
      </c>
      <c r="F137" s="146"/>
      <c r="G137" s="37"/>
      <c r="H137" s="37"/>
    </row>
    <row r="138" spans="1:16" s="38" customFormat="1" ht="21" customHeight="1" x14ac:dyDescent="0.3">
      <c r="A138" s="77" t="s">
        <v>122</v>
      </c>
      <c r="B138" s="100"/>
      <c r="C138" s="101"/>
      <c r="D138" s="101"/>
      <c r="E138" s="146" t="s">
        <v>121</v>
      </c>
      <c r="F138" s="146"/>
      <c r="G138" s="37"/>
      <c r="H138" s="37"/>
    </row>
    <row r="139" spans="1:16" s="38" customFormat="1" ht="21" customHeight="1" x14ac:dyDescent="0.3">
      <c r="A139" s="99"/>
      <c r="B139" s="100"/>
      <c r="C139" s="101"/>
      <c r="D139" s="101"/>
      <c r="E139" s="101"/>
      <c r="F139" s="101"/>
      <c r="G139" s="37"/>
      <c r="H139" s="37"/>
    </row>
    <row r="140" spans="1:16" s="38" customFormat="1" ht="21" customHeight="1" x14ac:dyDescent="0.3">
      <c r="A140" s="99"/>
      <c r="B140" s="100"/>
      <c r="C140" s="101"/>
      <c r="D140" s="101"/>
      <c r="E140" s="101"/>
      <c r="F140" s="101"/>
      <c r="G140" s="37"/>
      <c r="H140" s="37"/>
    </row>
    <row r="141" spans="1:16" ht="16.5" customHeight="1" x14ac:dyDescent="0.3">
      <c r="A141" s="99"/>
      <c r="B141" s="102" t="s">
        <v>139</v>
      </c>
      <c r="C141" s="103"/>
      <c r="D141" s="103"/>
      <c r="E141" s="103"/>
      <c r="F141" s="103"/>
      <c r="G141" s="33"/>
      <c r="H141" s="33"/>
    </row>
    <row r="142" spans="1:16" s="108" customFormat="1" ht="58.5" hidden="1" customHeight="1" x14ac:dyDescent="0.3">
      <c r="A142" s="33"/>
      <c r="B142" s="104" t="s">
        <v>140</v>
      </c>
      <c r="C142" s="104"/>
      <c r="D142" s="105"/>
      <c r="E142" s="105"/>
      <c r="F142" s="105"/>
      <c r="G142" s="106"/>
      <c r="H142" s="107"/>
      <c r="I142" s="106"/>
      <c r="J142" s="106"/>
      <c r="K142" s="106"/>
      <c r="L142" s="107"/>
      <c r="M142" s="106"/>
      <c r="N142" s="106"/>
      <c r="O142" s="77" t="s">
        <v>80</v>
      </c>
      <c r="P142" s="107"/>
    </row>
    <row r="143" spans="1:16" ht="17.399999999999999" hidden="1" x14ac:dyDescent="0.3">
      <c r="A143" s="77" t="s">
        <v>81</v>
      </c>
      <c r="B143" s="77"/>
      <c r="C143" s="109"/>
      <c r="D143" s="109"/>
      <c r="E143" s="109"/>
      <c r="F143" s="109"/>
      <c r="G143" s="33"/>
      <c r="H143" s="33"/>
    </row>
    <row r="144" spans="1:16" x14ac:dyDescent="0.3">
      <c r="A144" s="33"/>
      <c r="B144" s="110" t="s">
        <v>140</v>
      </c>
      <c r="C144" s="111">
        <f>C133-C141</f>
        <v>0</v>
      </c>
      <c r="D144" s="111">
        <f>D133-D141</f>
        <v>0</v>
      </c>
      <c r="E144" s="111">
        <f>E133-E141</f>
        <v>0</v>
      </c>
      <c r="F144" s="111">
        <f>F133-F141</f>
        <v>0</v>
      </c>
      <c r="G144" s="33"/>
      <c r="H144" s="33"/>
    </row>
    <row r="145" spans="1:8" x14ac:dyDescent="0.3">
      <c r="A145" s="33"/>
      <c r="B145" s="33"/>
      <c r="C145" s="112"/>
      <c r="D145" s="112">
        <f>H134-H136</f>
        <v>0</v>
      </c>
      <c r="E145" s="112">
        <f>I134-I136</f>
        <v>0</v>
      </c>
      <c r="F145" s="112">
        <f>J134-J136</f>
        <v>0</v>
      </c>
      <c r="G145" s="33"/>
      <c r="H145" s="33"/>
    </row>
    <row r="146" spans="1:8" x14ac:dyDescent="0.3">
      <c r="A146" s="33"/>
      <c r="B146" s="33"/>
      <c r="C146" s="113"/>
      <c r="D146" s="113"/>
      <c r="E146" s="113"/>
      <c r="F146" s="113"/>
    </row>
    <row r="148" spans="1:8" ht="18" x14ac:dyDescent="0.35">
      <c r="D148" s="114"/>
    </row>
  </sheetData>
  <mergeCells count="20">
    <mergeCell ref="K1:M1"/>
    <mergeCell ref="K2:M2"/>
    <mergeCell ref="K3:M3"/>
    <mergeCell ref="A8:B8"/>
    <mergeCell ref="A7:B7"/>
    <mergeCell ref="A6:F6"/>
    <mergeCell ref="C1:F1"/>
    <mergeCell ref="C2:F2"/>
    <mergeCell ref="C3:F3"/>
    <mergeCell ref="A5:F5"/>
    <mergeCell ref="A4:F4"/>
    <mergeCell ref="E138:F138"/>
    <mergeCell ref="A10:A12"/>
    <mergeCell ref="E10:F10"/>
    <mergeCell ref="F11:F12"/>
    <mergeCell ref="B10:B12"/>
    <mergeCell ref="E11:E12"/>
    <mergeCell ref="D10:D12"/>
    <mergeCell ref="C10:C12"/>
    <mergeCell ref="E137:F137"/>
  </mergeCells>
  <phoneticPr fontId="0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Бюджет 2024</vt:lpstr>
      <vt:lpstr>'Бюджет 2024'!Заголовки_для_друку</vt:lpstr>
      <vt:lpstr>СВОД!Заголовки_для_друку</vt:lpstr>
      <vt:lpstr>'Бюджет 2024'!Область_друку</vt:lpstr>
      <vt:lpstr>СВОД!Область_друку</vt:lpstr>
    </vt:vector>
  </TitlesOfParts>
  <Manager>Заст.нач.відділу</Manager>
  <Company>ГФУ ОДА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Доходи обласного бюджету 2008</dc:title>
  <dc:creator>Медик Валентин Володимирович</dc:creator>
  <cp:keywords>Д-1</cp:keywords>
  <cp:lastModifiedBy>Kushnir</cp:lastModifiedBy>
  <cp:lastPrinted>2023-12-05T13:14:14Z</cp:lastPrinted>
  <dcterms:created xsi:type="dcterms:W3CDTF">1998-01-10T08:04:34Z</dcterms:created>
  <dcterms:modified xsi:type="dcterms:W3CDTF">2023-12-11T12:17:18Z</dcterms:modified>
</cp:coreProperties>
</file>