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11.215\protokol\2_НаказиНачальника2023\1001_2000\"/>
    </mc:Choice>
  </mc:AlternateContent>
  <xr:revisionPtr revIDLastSave="0" documentId="8_{D07D6581-7DFD-4F1A-A6DA-8E1BD4FA93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ВОД" sheetId="3" r:id="rId1"/>
    <sheet name="Бюджет 2024 " sheetId="4" r:id="rId2"/>
  </sheets>
  <definedNames>
    <definedName name="_ftn1" localSheetId="1">'Бюджет 2024 '!#REF!</definedName>
    <definedName name="_ftn1" localSheetId="0">СВОД!#REF!</definedName>
    <definedName name="_ftn2" localSheetId="1">'Бюджет 2024 '!#REF!</definedName>
    <definedName name="_ftn2" localSheetId="0">СВОД!#REF!</definedName>
    <definedName name="_ftnref1" localSheetId="1">'Бюджет 2024 '!#REF!</definedName>
    <definedName name="_ftnref1" localSheetId="0">СВОД!#REF!</definedName>
    <definedName name="_ftnref2" localSheetId="1">'Бюджет 2024 '!#REF!</definedName>
    <definedName name="_ftnref2" localSheetId="0">СВОД!#REF!</definedName>
    <definedName name="_xlnm.Print_Titles" localSheetId="1">'Бюджет 2024 '!$8:$11</definedName>
    <definedName name="_xlnm.Print_Titles" localSheetId="0">СВОД!$8:$11</definedName>
    <definedName name="_xlnm.Print_Area" localSheetId="1">'Бюджет 2024 '!$A$1:$P$47</definedName>
    <definedName name="_xlnm.Print_Area" localSheetId="0">СВОД!$A$1:$P$44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4" l="1"/>
  <c r="L41" i="4"/>
  <c r="O41" i="4"/>
  <c r="N41" i="4"/>
  <c r="M41" i="4"/>
  <c r="H40" i="4"/>
  <c r="L40" i="4"/>
  <c r="O40" i="4"/>
  <c r="N40" i="4"/>
  <c r="M40" i="4"/>
  <c r="E39" i="4"/>
  <c r="F39" i="4"/>
  <c r="I39" i="4"/>
  <c r="J39" i="4"/>
  <c r="J36" i="4" s="1"/>
  <c r="J35" i="4" s="1"/>
  <c r="G39" i="4"/>
  <c r="K39" i="4"/>
  <c r="H27" i="4"/>
  <c r="L27" i="4"/>
  <c r="O27" i="4"/>
  <c r="N27" i="4"/>
  <c r="M27" i="4"/>
  <c r="L26" i="4"/>
  <c r="O26" i="4"/>
  <c r="N26" i="4"/>
  <c r="M26" i="4"/>
  <c r="F25" i="4"/>
  <c r="H25" i="4" s="1"/>
  <c r="J25" i="4"/>
  <c r="G25" i="4"/>
  <c r="K25" i="4"/>
  <c r="O25" i="4" s="1"/>
  <c r="H24" i="4"/>
  <c r="L24" i="4"/>
  <c r="O24" i="4"/>
  <c r="N24" i="4"/>
  <c r="M24" i="4"/>
  <c r="H23" i="4"/>
  <c r="L23" i="4"/>
  <c r="O23" i="4"/>
  <c r="N23" i="4"/>
  <c r="M23" i="4"/>
  <c r="I22" i="4"/>
  <c r="J22" i="4"/>
  <c r="K22" i="4"/>
  <c r="G22" i="4"/>
  <c r="F22" i="4"/>
  <c r="E22" i="4"/>
  <c r="H21" i="4"/>
  <c r="L21" i="4"/>
  <c r="O21" i="4"/>
  <c r="N21" i="4"/>
  <c r="N20" i="4"/>
  <c r="M21" i="4"/>
  <c r="E16" i="4"/>
  <c r="F16" i="4"/>
  <c r="F19" i="4"/>
  <c r="I16" i="4"/>
  <c r="I15" i="4" s="1"/>
  <c r="J16" i="4"/>
  <c r="N16" i="4" s="1"/>
  <c r="J19" i="4"/>
  <c r="I32" i="4"/>
  <c r="J32" i="4"/>
  <c r="G16" i="4"/>
  <c r="G19" i="4"/>
  <c r="K16" i="4"/>
  <c r="K32" i="4"/>
  <c r="K29" i="4" s="1"/>
  <c r="H34" i="4"/>
  <c r="L34" i="4"/>
  <c r="O34" i="4"/>
  <c r="N34" i="4"/>
  <c r="M34" i="4"/>
  <c r="H33" i="4"/>
  <c r="L33" i="4"/>
  <c r="O33" i="4"/>
  <c r="N33" i="4"/>
  <c r="M33" i="4"/>
  <c r="E32" i="4"/>
  <c r="E31" i="4" s="1"/>
  <c r="E30" i="4" s="1"/>
  <c r="E29" i="4" s="1"/>
  <c r="F32" i="4"/>
  <c r="F31" i="4" s="1"/>
  <c r="F30" i="4" s="1"/>
  <c r="F29" i="4" s="1"/>
  <c r="F28" i="4" s="1"/>
  <c r="G32" i="4"/>
  <c r="H20" i="4"/>
  <c r="L20" i="4"/>
  <c r="O20" i="4"/>
  <c r="O19" i="4" s="1"/>
  <c r="M20" i="4"/>
  <c r="E19" i="4"/>
  <c r="I19" i="4"/>
  <c r="K19" i="4"/>
  <c r="H18" i="4"/>
  <c r="L18" i="4"/>
  <c r="O18" i="4"/>
  <c r="N18" i="4"/>
  <c r="M18" i="4"/>
  <c r="H17" i="4"/>
  <c r="L17" i="4"/>
  <c r="O17" i="4"/>
  <c r="N17" i="4"/>
  <c r="M17" i="4"/>
  <c r="T12" i="4"/>
  <c r="S12" i="4"/>
  <c r="R12" i="4"/>
  <c r="R42" i="4" s="1"/>
  <c r="R44" i="4" s="1"/>
  <c r="H19" i="4"/>
  <c r="E25" i="4"/>
  <c r="M25" i="4" s="1"/>
  <c r="H26" i="4"/>
  <c r="I36" i="4"/>
  <c r="M19" i="4" l="1"/>
  <c r="L32" i="4"/>
  <c r="K31" i="4"/>
  <c r="K30" i="4" s="1"/>
  <c r="P20" i="4"/>
  <c r="O22" i="4"/>
  <c r="P34" i="4"/>
  <c r="P27" i="4"/>
  <c r="M22" i="4"/>
  <c r="N22" i="4"/>
  <c r="N32" i="4"/>
  <c r="E28" i="4"/>
  <c r="H28" i="4" s="1"/>
  <c r="H29" i="4"/>
  <c r="M32" i="4"/>
  <c r="P33" i="4"/>
  <c r="N19" i="4"/>
  <c r="F15" i="4"/>
  <c r="F14" i="4" s="1"/>
  <c r="P40" i="4"/>
  <c r="H39" i="4"/>
  <c r="K28" i="4"/>
  <c r="O32" i="4"/>
  <c r="H32" i="4"/>
  <c r="P32" i="4" s="1"/>
  <c r="S42" i="4"/>
  <c r="S44" i="4" s="1"/>
  <c r="H31" i="4"/>
  <c r="L19" i="4"/>
  <c r="P19" i="4" s="1"/>
  <c r="P17" i="4"/>
  <c r="P24" i="4"/>
  <c r="P23" i="4"/>
  <c r="K15" i="4"/>
  <c r="K14" i="4" s="1"/>
  <c r="P26" i="4"/>
  <c r="L39" i="4"/>
  <c r="G31" i="4"/>
  <c r="G29" i="4" s="1"/>
  <c r="G28" i="4" s="1"/>
  <c r="T42" i="4"/>
  <c r="T44" i="4" s="1"/>
  <c r="H30" i="4"/>
  <c r="I38" i="4"/>
  <c r="J15" i="4"/>
  <c r="J13" i="4" s="1"/>
  <c r="J12" i="4" s="1"/>
  <c r="P21" i="4"/>
  <c r="K36" i="4"/>
  <c r="L16" i="4"/>
  <c r="J38" i="4"/>
  <c r="L22" i="4"/>
  <c r="P22" i="4" s="1"/>
  <c r="K38" i="4"/>
  <c r="P41" i="4"/>
  <c r="M16" i="4"/>
  <c r="H16" i="4"/>
  <c r="E15" i="4"/>
  <c r="E14" i="4" s="1"/>
  <c r="E13" i="4" s="1"/>
  <c r="E12" i="4" s="1"/>
  <c r="I31" i="4"/>
  <c r="I29" i="4"/>
  <c r="F13" i="4"/>
  <c r="F12" i="4" s="1"/>
  <c r="I14" i="4"/>
  <c r="I13" i="4"/>
  <c r="O39" i="4"/>
  <c r="N25" i="4"/>
  <c r="L25" i="4"/>
  <c r="P25" i="4" s="1"/>
  <c r="P18" i="4"/>
  <c r="M39" i="4"/>
  <c r="L36" i="4"/>
  <c r="I35" i="4"/>
  <c r="J31" i="4"/>
  <c r="J29" i="4"/>
  <c r="F38" i="4"/>
  <c r="N39" i="4"/>
  <c r="G15" i="4"/>
  <c r="O16" i="4"/>
  <c r="E38" i="4"/>
  <c r="G38" i="4"/>
  <c r="P39" i="4" l="1"/>
  <c r="O28" i="4"/>
  <c r="O29" i="4"/>
  <c r="F36" i="4"/>
  <c r="G36" i="4"/>
  <c r="O36" i="4" s="1"/>
  <c r="K13" i="4"/>
  <c r="K12" i="4" s="1"/>
  <c r="P16" i="4"/>
  <c r="N15" i="4"/>
  <c r="J14" i="4"/>
  <c r="G30" i="4"/>
  <c r="O30" i="4" s="1"/>
  <c r="O31" i="4"/>
  <c r="I37" i="4"/>
  <c r="L15" i="4"/>
  <c r="N13" i="4"/>
  <c r="J37" i="4"/>
  <c r="L38" i="4"/>
  <c r="K35" i="4"/>
  <c r="K37" i="4"/>
  <c r="I28" i="4"/>
  <c r="M28" i="4" s="1"/>
  <c r="M29" i="4"/>
  <c r="I12" i="4"/>
  <c r="L12" i="4" s="1"/>
  <c r="L13" i="4"/>
  <c r="I30" i="4"/>
  <c r="M30" i="4" s="1"/>
  <c r="M31" i="4"/>
  <c r="M15" i="4"/>
  <c r="H15" i="4"/>
  <c r="G37" i="4"/>
  <c r="O38" i="4"/>
  <c r="J28" i="4"/>
  <c r="L29" i="4"/>
  <c r="N29" i="4"/>
  <c r="H14" i="4"/>
  <c r="M14" i="4"/>
  <c r="L35" i="4"/>
  <c r="N12" i="4"/>
  <c r="J30" i="4"/>
  <c r="N31" i="4"/>
  <c r="L31" i="4"/>
  <c r="E37" i="4"/>
  <c r="H38" i="4"/>
  <c r="M38" i="4"/>
  <c r="G13" i="4"/>
  <c r="G14" i="4"/>
  <c r="O15" i="4"/>
  <c r="F37" i="4"/>
  <c r="N38" i="4"/>
  <c r="I42" i="4" l="1"/>
  <c r="I51" i="4" s="1"/>
  <c r="F35" i="4"/>
  <c r="N36" i="4"/>
  <c r="E36" i="4"/>
  <c r="G35" i="4"/>
  <c r="O35" i="4" s="1"/>
  <c r="K42" i="4"/>
  <c r="N14" i="4"/>
  <c r="L14" i="4"/>
  <c r="P14" i="4" s="1"/>
  <c r="P15" i="4"/>
  <c r="L37" i="4"/>
  <c r="H13" i="4"/>
  <c r="P13" i="4" s="1"/>
  <c r="M13" i="4"/>
  <c r="G12" i="4"/>
  <c r="O13" i="4"/>
  <c r="P29" i="4"/>
  <c r="N28" i="4"/>
  <c r="L28" i="4"/>
  <c r="J42" i="4"/>
  <c r="P38" i="4"/>
  <c r="P31" i="4"/>
  <c r="O37" i="4"/>
  <c r="N37" i="4"/>
  <c r="H37" i="4"/>
  <c r="M37" i="4"/>
  <c r="O14" i="4"/>
  <c r="L30" i="4"/>
  <c r="N30" i="4"/>
  <c r="H36" i="4" l="1"/>
  <c r="E35" i="4"/>
  <c r="E42" i="4" s="1"/>
  <c r="E51" i="4" s="1"/>
  <c r="M36" i="4"/>
  <c r="N35" i="4"/>
  <c r="F42" i="4"/>
  <c r="F51" i="4" s="1"/>
  <c r="K51" i="4"/>
  <c r="H12" i="4"/>
  <c r="M12" i="4"/>
  <c r="P37" i="4"/>
  <c r="P30" i="4"/>
  <c r="J51" i="4"/>
  <c r="P28" i="4"/>
  <c r="L42" i="4"/>
  <c r="G42" i="4"/>
  <c r="O12" i="4"/>
  <c r="H35" i="4" l="1"/>
  <c r="M35" i="4"/>
  <c r="P36" i="4"/>
  <c r="N42" i="4"/>
  <c r="N51" i="4" s="1"/>
  <c r="N52" i="4" s="1"/>
  <c r="H42" i="4"/>
  <c r="H51" i="4" s="1"/>
  <c r="P12" i="4"/>
  <c r="L51" i="4"/>
  <c r="O42" i="4"/>
  <c r="G51" i="4"/>
  <c r="M42" i="4" l="1"/>
  <c r="M51" i="4" s="1"/>
  <c r="M52" i="4" s="1"/>
  <c r="P35" i="4"/>
  <c r="O51" i="4"/>
  <c r="O52" i="4" s="1"/>
  <c r="P42" i="4" l="1"/>
  <c r="P51" i="4" s="1"/>
</calcChain>
</file>

<file path=xl/sharedStrings.xml><?xml version="1.0" encoding="utf-8"?>
<sst xmlns="http://schemas.openxmlformats.org/spreadsheetml/2006/main" count="234" uniqueCount="91">
  <si>
    <t>Надання кредитів</t>
  </si>
  <si>
    <t>Загальний фонд</t>
  </si>
  <si>
    <t>Спеціальний фонд</t>
  </si>
  <si>
    <t>Повернення кредитів</t>
  </si>
  <si>
    <t>Разом</t>
  </si>
  <si>
    <t>8861</t>
  </si>
  <si>
    <t>8862</t>
  </si>
  <si>
    <t>8841</t>
  </si>
  <si>
    <t>8842</t>
  </si>
  <si>
    <t>8831</t>
  </si>
  <si>
    <t>8832</t>
  </si>
  <si>
    <t>Бюджетні позички  суб'єктам господарювання  та їх повернення</t>
  </si>
  <si>
    <t>Пільгові довгострокові кредити молодим сім’ям та одиноким молодим громадян  на будівництво/придбання житла  та їх повернення</t>
  </si>
  <si>
    <t>2418861</t>
  </si>
  <si>
    <t>1200000</t>
  </si>
  <si>
    <t>1210000</t>
  </si>
  <si>
    <t>1218000</t>
  </si>
  <si>
    <t>1218860</t>
  </si>
  <si>
    <t>1218861</t>
  </si>
  <si>
    <t>1218862</t>
  </si>
  <si>
    <t>1218820</t>
  </si>
  <si>
    <t>Інша діяльність</t>
  </si>
  <si>
    <t>1218821</t>
  </si>
  <si>
    <t>1218822</t>
  </si>
  <si>
    <t>8821</t>
  </si>
  <si>
    <t>8822</t>
  </si>
  <si>
    <t>Кредитування</t>
  </si>
  <si>
    <t>1218800</t>
  </si>
  <si>
    <t xml:space="preserve">0490                </t>
  </si>
  <si>
    <t>0490</t>
  </si>
  <si>
    <t xml:space="preserve">1060                              </t>
  </si>
  <si>
    <t xml:space="preserve">1060    </t>
  </si>
  <si>
    <t xml:space="preserve">1060      </t>
  </si>
  <si>
    <t xml:space="preserve">0490 </t>
  </si>
  <si>
    <t>усього</t>
  </si>
  <si>
    <t>у тому числі бюджет розвитку</t>
  </si>
  <si>
    <t>Кредитування,усього</t>
  </si>
  <si>
    <t xml:space="preserve">Код ТПКВКМБ </t>
  </si>
  <si>
    <t>( грн)</t>
  </si>
  <si>
    <t>(код бюджету)</t>
  </si>
  <si>
    <t>02100000000</t>
  </si>
  <si>
    <t>Усього</t>
  </si>
  <si>
    <t>Код ФКВКБ</t>
  </si>
  <si>
    <t xml:space="preserve">Найменування головного розпорядника коштів місцевого бюджету / відповідального виконавця, найменування бюджетної програми згідно з ТПКВКМБ </t>
  </si>
  <si>
    <t>Код програмної класифікації видатків та кредитування місцевого бюджету</t>
  </si>
  <si>
    <t>Надання довгострокових кредитів індивідуальним забудовникам житла на селі</t>
  </si>
  <si>
    <t>Повернення довгострокових кредитів, наданих індивідуальним забудовникам житла на селі</t>
  </si>
  <si>
    <t>Надання бюджетних позичок суб'єктам господарювання</t>
  </si>
  <si>
    <t>Повернення бюджетних позичок, наданих суб'єктам господарювання</t>
  </si>
  <si>
    <t>Управління розвитку територій та інфраструктури ОДА</t>
  </si>
  <si>
    <t xml:space="preserve">Перший заступник голови обласної Ради                                                                                                                            </t>
  </si>
  <si>
    <t>В.КІСТІОН</t>
  </si>
  <si>
    <t>1218831</t>
  </si>
  <si>
    <t>1218832</t>
  </si>
  <si>
    <t>1218841</t>
  </si>
  <si>
    <t>1218842</t>
  </si>
  <si>
    <t>Надання пільгових довгострокових кредитів молодим сім'ям та одиноким молодим громадянам на будівництво/реконструкцію/придбання житла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</si>
  <si>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</si>
  <si>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 Надання довгострокових кредитів громадянам на будівництво/реконструкцію/придбання житла</t>
  </si>
  <si>
    <t>Повернення довгострокових кредитів, наданих громадянам на будівництво/реконструкцію/придбання житла</t>
  </si>
  <si>
    <t>1218830</t>
  </si>
  <si>
    <t>8830</t>
  </si>
  <si>
    <t xml:space="preserve"> Довгострокові кредити індивідуальним забудовникам житла на селі та їх повернення</t>
  </si>
  <si>
    <t>1218840</t>
  </si>
  <si>
    <t>8840</t>
  </si>
  <si>
    <t>Довгострокові кредити громадянам на будівництво / реконструкцію / придбання житла та їх повернення</t>
  </si>
  <si>
    <t xml:space="preserve">Директор Департаменту фінансів обласної державної адміністрації                                                                                                                           </t>
  </si>
  <si>
    <t xml:space="preserve">       М.КОПАЧЕВСЬКИЙ</t>
  </si>
  <si>
    <t>Попереднє розпорядження</t>
  </si>
  <si>
    <t>Зміни (нове)</t>
  </si>
  <si>
    <t>небаланс</t>
  </si>
  <si>
    <t>Dod_4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</si>
  <si>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   </t>
  </si>
  <si>
    <t>Департамент агропромислового розвитку ОДА</t>
  </si>
  <si>
    <t>2400000</t>
  </si>
  <si>
    <t>2410000</t>
  </si>
  <si>
    <t>2418000</t>
  </si>
  <si>
    <t>2418800</t>
  </si>
  <si>
    <t>2418860</t>
  </si>
  <si>
    <t>2418862</t>
  </si>
  <si>
    <t>1500000</t>
  </si>
  <si>
    <t>1510000</t>
  </si>
  <si>
    <t>Управління будівництва ОДА</t>
  </si>
  <si>
    <t>1518831</t>
  </si>
  <si>
    <t>1518832</t>
  </si>
  <si>
    <t>1518830</t>
  </si>
  <si>
    <t>1518800</t>
  </si>
  <si>
    <t>1518000</t>
  </si>
  <si>
    <t>Кредитування обласного бюджету у 2024 році</t>
  </si>
  <si>
    <t xml:space="preserve">Додаток № 4.1
до пояснювальної записки 
до наказу Начальника                                                                        
обласної військової адміністрації
від ___  12. 2023 року № </t>
  </si>
  <si>
    <t>Додаток  3
до наказу начальника                                                                      
  обласної військової адміністрації
 08.12.2023 № 1456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</si>
</sst>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0" x14ac:knownFonts="1">
    <font>
      <sz val="10"/>
      <name val="Arial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8"/>
      <name val="Arial"/>
      <family val="2"/>
      <charset val="204"/>
    </font>
    <font>
      <b/>
      <sz val="12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49" fontId="5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6" fillId="0" borderId="0" xfId="0" applyNumberFormat="1" applyFont="1"/>
    <xf numFmtId="164" fontId="5" fillId="0" borderId="0" xfId="0" applyNumberFormat="1" applyFont="1"/>
    <xf numFmtId="4" fontId="5" fillId="0" borderId="0" xfId="0" applyNumberFormat="1" applyFont="1"/>
    <xf numFmtId="0" fontId="6" fillId="0" borderId="0" xfId="0" applyFont="1"/>
    <xf numFmtId="49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0" fontId="15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4" fontId="5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" fontId="14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4" fontId="6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7" fillId="0" borderId="0" xfId="0" applyFont="1"/>
    <xf numFmtId="49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  <pageSetUpPr fitToPage="1"/>
  </sheetPr>
  <dimension ref="A1:T69"/>
  <sheetViews>
    <sheetView tabSelected="1" zoomScaleSheetLayoutView="75" workbookViewId="0">
      <pane xSplit="4" ySplit="10" topLeftCell="H42" activePane="bottomRight" state="frozen"/>
      <selection activeCell="E35" sqref="E35"/>
      <selection pane="topRight" activeCell="E35" sqref="E35"/>
      <selection pane="bottomLeft" activeCell="E35" sqref="E35"/>
      <selection pane="bottomRight" activeCell="P42" sqref="P42"/>
    </sheetView>
  </sheetViews>
  <sheetFormatPr defaultColWidth="9.109375" defaultRowHeight="13.2" x14ac:dyDescent="0.25"/>
  <cols>
    <col min="1" max="1" width="11" style="6" customWidth="1"/>
    <col min="2" max="2" width="9.88671875" style="6" customWidth="1"/>
    <col min="3" max="3" width="9.33203125" style="6" customWidth="1"/>
    <col min="4" max="4" width="39.44140625" style="6" customWidth="1"/>
    <col min="5" max="5" width="12.88671875" style="6" customWidth="1"/>
    <col min="6" max="6" width="12.6640625" style="6" customWidth="1"/>
    <col min="7" max="7" width="11.44140625" style="6" customWidth="1"/>
    <col min="8" max="8" width="13.5546875" style="17" customWidth="1"/>
    <col min="9" max="9" width="11.33203125" style="6" customWidth="1"/>
    <col min="10" max="10" width="13.88671875" style="6" customWidth="1"/>
    <col min="11" max="11" width="14.5546875" style="6" customWidth="1"/>
    <col min="12" max="12" width="14.109375" style="17" customWidth="1"/>
    <col min="13" max="13" width="13.6640625" style="6" customWidth="1"/>
    <col min="14" max="14" width="15.33203125" style="6" customWidth="1"/>
    <col min="15" max="15" width="12.5546875" style="6" customWidth="1"/>
    <col min="16" max="16" width="12.5546875" style="17" customWidth="1"/>
    <col min="17" max="17" width="18.109375" style="6" customWidth="1"/>
    <col min="18" max="18" width="12.88671875" style="6" bestFit="1" customWidth="1"/>
    <col min="19" max="19" width="13.88671875" style="6" customWidth="1"/>
    <col min="20" max="20" width="11.88671875" style="6" bestFit="1" customWidth="1"/>
    <col min="21" max="16384" width="9.109375" style="6"/>
  </cols>
  <sheetData>
    <row r="1" spans="1:20" ht="90.75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52" t="s">
        <v>90</v>
      </c>
      <c r="L1" s="52"/>
      <c r="M1" s="52"/>
      <c r="N1" s="52"/>
      <c r="O1" s="52"/>
      <c r="P1" s="52"/>
      <c r="Q1" s="5"/>
      <c r="R1" s="5"/>
      <c r="S1" s="5"/>
    </row>
    <row r="2" spans="1:20" ht="16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52"/>
      <c r="L2" s="52"/>
      <c r="M2" s="52"/>
      <c r="N2" s="52"/>
      <c r="O2" s="52"/>
      <c r="P2" s="52"/>
    </row>
    <row r="3" spans="1:20" ht="17.399999999999999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20" ht="31.5" customHeight="1" x14ac:dyDescent="0.3">
      <c r="A4" s="73" t="s">
        <v>88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20" ht="17.25" customHeight="1" x14ac:dyDescent="0.25">
      <c r="A5" s="7" t="s">
        <v>40</v>
      </c>
      <c r="B5" s="74"/>
      <c r="C5" s="74"/>
      <c r="D5" s="74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20" ht="14.25" customHeight="1" x14ac:dyDescent="0.3">
      <c r="A6" s="9" t="s">
        <v>39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20" ht="11.25" customHeight="1" x14ac:dyDescent="0.3">
      <c r="A7" s="10"/>
      <c r="B7" s="10"/>
      <c r="C7" s="10"/>
      <c r="D7" s="10"/>
      <c r="E7" s="10"/>
      <c r="F7" s="10"/>
      <c r="G7" s="10"/>
      <c r="H7" s="4"/>
      <c r="I7" s="10"/>
      <c r="J7" s="10"/>
      <c r="K7" s="10"/>
      <c r="L7" s="4"/>
      <c r="M7" s="10"/>
      <c r="N7" s="10"/>
      <c r="P7" s="11" t="s">
        <v>38</v>
      </c>
    </row>
    <row r="8" spans="1:20" ht="15.75" customHeight="1" x14ac:dyDescent="0.25">
      <c r="A8" s="58" t="s">
        <v>44</v>
      </c>
      <c r="B8" s="58" t="s">
        <v>37</v>
      </c>
      <c r="C8" s="58" t="s">
        <v>42</v>
      </c>
      <c r="D8" s="63" t="s">
        <v>43</v>
      </c>
      <c r="E8" s="61" t="s">
        <v>0</v>
      </c>
      <c r="F8" s="61"/>
      <c r="G8" s="61"/>
      <c r="H8" s="62"/>
      <c r="I8" s="68" t="s">
        <v>3</v>
      </c>
      <c r="J8" s="61"/>
      <c r="K8" s="61"/>
      <c r="L8" s="61"/>
      <c r="M8" s="72" t="s">
        <v>36</v>
      </c>
      <c r="N8" s="72"/>
      <c r="O8" s="72"/>
      <c r="P8" s="72"/>
    </row>
    <row r="9" spans="1:20" ht="12.75" customHeight="1" x14ac:dyDescent="0.25">
      <c r="A9" s="59"/>
      <c r="B9" s="59"/>
      <c r="C9" s="59"/>
      <c r="D9" s="67"/>
      <c r="E9" s="63" t="s">
        <v>1</v>
      </c>
      <c r="F9" s="65" t="s">
        <v>2</v>
      </c>
      <c r="G9" s="66"/>
      <c r="H9" s="56" t="s">
        <v>4</v>
      </c>
      <c r="I9" s="63" t="s">
        <v>1</v>
      </c>
      <c r="J9" s="65" t="s">
        <v>2</v>
      </c>
      <c r="K9" s="66"/>
      <c r="L9" s="56" t="s">
        <v>4</v>
      </c>
      <c r="M9" s="63" t="s">
        <v>1</v>
      </c>
      <c r="N9" s="65" t="s">
        <v>2</v>
      </c>
      <c r="O9" s="66"/>
      <c r="P9" s="56" t="s">
        <v>4</v>
      </c>
    </row>
    <row r="10" spans="1:20" ht="57" customHeight="1" x14ac:dyDescent="0.25">
      <c r="A10" s="60"/>
      <c r="B10" s="60"/>
      <c r="C10" s="60"/>
      <c r="D10" s="64"/>
      <c r="E10" s="64"/>
      <c r="F10" s="12" t="s">
        <v>34</v>
      </c>
      <c r="G10" s="34" t="s">
        <v>35</v>
      </c>
      <c r="H10" s="57"/>
      <c r="I10" s="64"/>
      <c r="J10" s="12" t="s">
        <v>34</v>
      </c>
      <c r="K10" s="34" t="s">
        <v>35</v>
      </c>
      <c r="L10" s="57"/>
      <c r="M10" s="64"/>
      <c r="N10" s="12" t="s">
        <v>34</v>
      </c>
      <c r="O10" s="34" t="s">
        <v>35</v>
      </c>
      <c r="P10" s="57"/>
    </row>
    <row r="11" spans="1:20" ht="15.75" customHeight="1" x14ac:dyDescent="0.25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</row>
    <row r="12" spans="1:20" s="17" customFormat="1" ht="13.8" x14ac:dyDescent="0.25">
      <c r="A12" s="1" t="s">
        <v>14</v>
      </c>
      <c r="B12" s="69" t="s">
        <v>49</v>
      </c>
      <c r="C12" s="70"/>
      <c r="D12" s="71"/>
      <c r="E12" s="3">
        <v>0</v>
      </c>
      <c r="F12" s="3">
        <v>404000</v>
      </c>
      <c r="G12" s="3">
        <v>0</v>
      </c>
      <c r="H12" s="3">
        <v>404000</v>
      </c>
      <c r="I12" s="3">
        <v>0</v>
      </c>
      <c r="J12" s="3">
        <v>-49192129</v>
      </c>
      <c r="K12" s="3">
        <v>-48902129</v>
      </c>
      <c r="L12" s="3">
        <v>-49192129</v>
      </c>
      <c r="M12" s="3">
        <v>0</v>
      </c>
      <c r="N12" s="3">
        <v>-48788129</v>
      </c>
      <c r="O12" s="3">
        <v>-48902129</v>
      </c>
      <c r="P12" s="3">
        <v>-48788129</v>
      </c>
      <c r="Q12" s="14"/>
      <c r="R12" s="15"/>
      <c r="S12" s="15">
        <v>0</v>
      </c>
      <c r="T12" s="16">
        <v>0</v>
      </c>
    </row>
    <row r="13" spans="1:20" s="17" customFormat="1" ht="14.4" x14ac:dyDescent="0.25">
      <c r="A13" s="18" t="s">
        <v>15</v>
      </c>
      <c r="B13" s="53" t="s">
        <v>49</v>
      </c>
      <c r="C13" s="54"/>
      <c r="D13" s="55"/>
      <c r="E13" s="19">
        <v>0</v>
      </c>
      <c r="F13" s="19">
        <v>404000</v>
      </c>
      <c r="G13" s="19">
        <v>0</v>
      </c>
      <c r="H13" s="3">
        <v>404000</v>
      </c>
      <c r="I13" s="19">
        <v>0</v>
      </c>
      <c r="J13" s="19">
        <v>-49192129</v>
      </c>
      <c r="K13" s="19">
        <v>-48902129</v>
      </c>
      <c r="L13" s="3">
        <v>-49192129</v>
      </c>
      <c r="M13" s="3">
        <v>0</v>
      </c>
      <c r="N13" s="3">
        <v>-48788129</v>
      </c>
      <c r="O13" s="3">
        <v>-48902129</v>
      </c>
      <c r="P13" s="3">
        <v>-48788129</v>
      </c>
      <c r="Q13" s="14"/>
    </row>
    <row r="14" spans="1:20" s="17" customFormat="1" x14ac:dyDescent="0.25">
      <c r="A14" s="1" t="s">
        <v>16</v>
      </c>
      <c r="B14" s="2">
        <v>8000</v>
      </c>
      <c r="C14" s="75" t="s">
        <v>21</v>
      </c>
      <c r="D14" s="76"/>
      <c r="E14" s="3">
        <v>0</v>
      </c>
      <c r="F14" s="3">
        <v>404000</v>
      </c>
      <c r="G14" s="3">
        <v>0</v>
      </c>
      <c r="H14" s="3">
        <v>404000</v>
      </c>
      <c r="I14" s="3">
        <v>0</v>
      </c>
      <c r="J14" s="3">
        <v>-49192129</v>
      </c>
      <c r="K14" s="3">
        <v>-48902129</v>
      </c>
      <c r="L14" s="3">
        <v>-49192129</v>
      </c>
      <c r="M14" s="3">
        <v>0</v>
      </c>
      <c r="N14" s="3">
        <v>-48788129</v>
      </c>
      <c r="O14" s="3">
        <v>-48902129</v>
      </c>
      <c r="P14" s="3">
        <v>-48788129</v>
      </c>
      <c r="Q14" s="14"/>
    </row>
    <row r="15" spans="1:20" s="17" customFormat="1" ht="15.75" customHeight="1" x14ac:dyDescent="0.25">
      <c r="A15" s="1" t="s">
        <v>27</v>
      </c>
      <c r="B15" s="2">
        <v>8800</v>
      </c>
      <c r="C15" s="75" t="s">
        <v>26</v>
      </c>
      <c r="D15" s="76"/>
      <c r="E15" s="3">
        <v>0</v>
      </c>
      <c r="F15" s="3">
        <v>404000</v>
      </c>
      <c r="G15" s="3">
        <v>0</v>
      </c>
      <c r="H15" s="3">
        <v>404000</v>
      </c>
      <c r="I15" s="3">
        <v>0</v>
      </c>
      <c r="J15" s="3">
        <v>-49192129</v>
      </c>
      <c r="K15" s="3">
        <v>-48902129</v>
      </c>
      <c r="L15" s="3">
        <v>-49192129</v>
      </c>
      <c r="M15" s="3">
        <v>0</v>
      </c>
      <c r="N15" s="3">
        <v>-48788129</v>
      </c>
      <c r="O15" s="3">
        <v>-48902129</v>
      </c>
      <c r="P15" s="3">
        <v>-48788129</v>
      </c>
    </row>
    <row r="16" spans="1:20" s="17" customFormat="1" ht="42" customHeight="1" x14ac:dyDescent="0.25">
      <c r="A16" s="1" t="s">
        <v>20</v>
      </c>
      <c r="B16" s="2">
        <v>8820</v>
      </c>
      <c r="C16" s="75" t="s">
        <v>12</v>
      </c>
      <c r="D16" s="76"/>
      <c r="E16" s="3">
        <v>0</v>
      </c>
      <c r="F16" s="3">
        <v>404000</v>
      </c>
      <c r="G16" s="3">
        <v>0</v>
      </c>
      <c r="H16" s="3">
        <v>404000</v>
      </c>
      <c r="I16" s="3">
        <v>0</v>
      </c>
      <c r="J16" s="3">
        <v>-290000</v>
      </c>
      <c r="K16" s="3">
        <v>0</v>
      </c>
      <c r="L16" s="3">
        <v>-290000</v>
      </c>
      <c r="M16" s="3">
        <v>0</v>
      </c>
      <c r="N16" s="3">
        <v>114000</v>
      </c>
      <c r="O16" s="3">
        <v>0</v>
      </c>
      <c r="P16" s="3">
        <v>114000</v>
      </c>
    </row>
    <row r="17" spans="1:19" ht="57.75" customHeight="1" x14ac:dyDescent="0.25">
      <c r="A17" s="20" t="s">
        <v>22</v>
      </c>
      <c r="B17" s="20" t="s">
        <v>24</v>
      </c>
      <c r="C17" s="12">
        <v>1060</v>
      </c>
      <c r="D17" s="21" t="s">
        <v>56</v>
      </c>
      <c r="E17" s="22">
        <v>0</v>
      </c>
      <c r="F17" s="22">
        <v>404000</v>
      </c>
      <c r="G17" s="22">
        <v>0</v>
      </c>
      <c r="H17" s="3">
        <v>404000</v>
      </c>
      <c r="I17" s="22">
        <v>0</v>
      </c>
      <c r="J17" s="22">
        <v>0</v>
      </c>
      <c r="K17" s="22">
        <v>0</v>
      </c>
      <c r="L17" s="3">
        <v>0</v>
      </c>
      <c r="M17" s="3">
        <v>0</v>
      </c>
      <c r="N17" s="3">
        <v>404000</v>
      </c>
      <c r="O17" s="3">
        <v>0</v>
      </c>
      <c r="P17" s="3">
        <v>404000</v>
      </c>
    </row>
    <row r="18" spans="1:19" ht="56.25" customHeight="1" x14ac:dyDescent="0.25">
      <c r="A18" s="20" t="s">
        <v>23</v>
      </c>
      <c r="B18" s="20" t="s">
        <v>25</v>
      </c>
      <c r="C18" s="12">
        <v>1060</v>
      </c>
      <c r="D18" s="21" t="s">
        <v>57</v>
      </c>
      <c r="E18" s="22">
        <v>0</v>
      </c>
      <c r="F18" s="22">
        <v>0</v>
      </c>
      <c r="G18" s="22">
        <v>0</v>
      </c>
      <c r="H18" s="3">
        <v>0</v>
      </c>
      <c r="I18" s="22">
        <v>0</v>
      </c>
      <c r="J18" s="22">
        <v>-290000</v>
      </c>
      <c r="K18" s="22">
        <v>0</v>
      </c>
      <c r="L18" s="3">
        <v>-290000</v>
      </c>
      <c r="M18" s="3">
        <v>0</v>
      </c>
      <c r="N18" s="3">
        <v>-290000</v>
      </c>
      <c r="O18" s="3">
        <v>0</v>
      </c>
      <c r="P18" s="3">
        <v>-290000</v>
      </c>
    </row>
    <row r="19" spans="1:19" ht="26.25" hidden="1" customHeight="1" x14ac:dyDescent="0.25">
      <c r="A19" s="1" t="s">
        <v>60</v>
      </c>
      <c r="B19" s="1" t="s">
        <v>61</v>
      </c>
      <c r="C19" s="75" t="s">
        <v>62</v>
      </c>
      <c r="D19" s="76"/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9" ht="39.75" hidden="1" customHeight="1" x14ac:dyDescent="0.25">
      <c r="A20" s="20" t="s">
        <v>52</v>
      </c>
      <c r="B20" s="20" t="s">
        <v>9</v>
      </c>
      <c r="C20" s="20" t="s">
        <v>30</v>
      </c>
      <c r="D20" s="21" t="s">
        <v>45</v>
      </c>
      <c r="E20" s="22">
        <v>0</v>
      </c>
      <c r="F20" s="22">
        <v>0</v>
      </c>
      <c r="G20" s="22">
        <v>0</v>
      </c>
      <c r="H20" s="3">
        <v>0</v>
      </c>
      <c r="I20" s="22">
        <v>0</v>
      </c>
      <c r="J20" s="22">
        <v>0</v>
      </c>
      <c r="K20" s="22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16"/>
      <c r="R20" s="16"/>
      <c r="S20" s="16"/>
    </row>
    <row r="21" spans="1:19" ht="44.25" hidden="1" customHeight="1" x14ac:dyDescent="0.25">
      <c r="A21" s="20" t="s">
        <v>53</v>
      </c>
      <c r="B21" s="20" t="s">
        <v>10</v>
      </c>
      <c r="C21" s="20" t="s">
        <v>31</v>
      </c>
      <c r="D21" s="21" t="s">
        <v>46</v>
      </c>
      <c r="E21" s="22">
        <v>0</v>
      </c>
      <c r="F21" s="22">
        <v>0</v>
      </c>
      <c r="G21" s="22">
        <v>0</v>
      </c>
      <c r="H21" s="3">
        <v>0</v>
      </c>
      <c r="I21" s="22">
        <v>0</v>
      </c>
      <c r="J21" s="22">
        <v>0</v>
      </c>
      <c r="K21" s="22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16"/>
      <c r="R21" s="16"/>
      <c r="S21" s="16"/>
    </row>
    <row r="22" spans="1:19" ht="32.25" customHeight="1" x14ac:dyDescent="0.25">
      <c r="A22" s="1" t="s">
        <v>63</v>
      </c>
      <c r="B22" s="1" t="s">
        <v>64</v>
      </c>
      <c r="C22" s="75" t="s">
        <v>65</v>
      </c>
      <c r="D22" s="76"/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-2800000</v>
      </c>
      <c r="K22" s="3">
        <v>-2800000</v>
      </c>
      <c r="L22" s="3">
        <v>-2800000</v>
      </c>
      <c r="M22" s="3">
        <v>0</v>
      </c>
      <c r="N22" s="3">
        <v>-2800000</v>
      </c>
      <c r="O22" s="3">
        <v>-2800000</v>
      </c>
      <c r="P22" s="3">
        <v>-2800000</v>
      </c>
      <c r="Q22" s="16"/>
      <c r="R22" s="16"/>
      <c r="S22" s="16"/>
    </row>
    <row r="23" spans="1:19" ht="39.6" hidden="1" x14ac:dyDescent="0.25">
      <c r="A23" s="20" t="s">
        <v>54</v>
      </c>
      <c r="B23" s="20" t="s">
        <v>7</v>
      </c>
      <c r="C23" s="20" t="s">
        <v>32</v>
      </c>
      <c r="D23" s="21" t="s">
        <v>58</v>
      </c>
      <c r="E23" s="22">
        <v>0</v>
      </c>
      <c r="F23" s="22">
        <v>0</v>
      </c>
      <c r="G23" s="22">
        <v>0</v>
      </c>
      <c r="H23" s="3">
        <v>0</v>
      </c>
      <c r="I23" s="22">
        <v>0</v>
      </c>
      <c r="J23" s="22">
        <v>0</v>
      </c>
      <c r="K23" s="22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16"/>
      <c r="R23" s="16"/>
      <c r="S23" s="16"/>
    </row>
    <row r="24" spans="1:19" ht="45.75" customHeight="1" x14ac:dyDescent="0.25">
      <c r="A24" s="20" t="s">
        <v>55</v>
      </c>
      <c r="B24" s="20" t="s">
        <v>8</v>
      </c>
      <c r="C24" s="12">
        <v>1060</v>
      </c>
      <c r="D24" s="21" t="s">
        <v>59</v>
      </c>
      <c r="E24" s="22">
        <v>0</v>
      </c>
      <c r="F24" s="22">
        <v>0</v>
      </c>
      <c r="G24" s="22">
        <v>0</v>
      </c>
      <c r="H24" s="3">
        <v>0</v>
      </c>
      <c r="I24" s="22">
        <v>0</v>
      </c>
      <c r="J24" s="22">
        <v>-2800000</v>
      </c>
      <c r="K24" s="22">
        <v>-2800000</v>
      </c>
      <c r="L24" s="3">
        <v>-2800000</v>
      </c>
      <c r="M24" s="3">
        <v>0</v>
      </c>
      <c r="N24" s="3">
        <v>-2800000</v>
      </c>
      <c r="O24" s="3">
        <v>-2800000</v>
      </c>
      <c r="P24" s="3">
        <v>-2800000</v>
      </c>
      <c r="Q24" s="16"/>
      <c r="R24" s="16"/>
      <c r="S24" s="16"/>
    </row>
    <row r="25" spans="1:19" s="17" customFormat="1" ht="28.5" customHeight="1" x14ac:dyDescent="0.25">
      <c r="A25" s="1" t="s">
        <v>17</v>
      </c>
      <c r="B25" s="2">
        <v>8860</v>
      </c>
      <c r="C25" s="75" t="s">
        <v>11</v>
      </c>
      <c r="D25" s="76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-46102129</v>
      </c>
      <c r="K25" s="3">
        <v>-46102129</v>
      </c>
      <c r="L25" s="3">
        <v>-46102129</v>
      </c>
      <c r="M25" s="3">
        <v>0</v>
      </c>
      <c r="N25" s="3">
        <v>-46102129</v>
      </c>
      <c r="O25" s="3">
        <v>-46102129</v>
      </c>
      <c r="P25" s="3">
        <v>-46102129</v>
      </c>
      <c r="Q25" s="23"/>
      <c r="R25" s="23"/>
      <c r="S25" s="23"/>
    </row>
    <row r="26" spans="1:19" ht="35.25" hidden="1" customHeight="1" x14ac:dyDescent="0.25">
      <c r="A26" s="20" t="s">
        <v>18</v>
      </c>
      <c r="B26" s="20" t="s">
        <v>5</v>
      </c>
      <c r="C26" s="20" t="s">
        <v>28</v>
      </c>
      <c r="D26" s="21" t="s">
        <v>47</v>
      </c>
      <c r="E26" s="22">
        <v>0</v>
      </c>
      <c r="F26" s="22">
        <v>0</v>
      </c>
      <c r="G26" s="22">
        <v>0</v>
      </c>
      <c r="H26" s="3">
        <v>0</v>
      </c>
      <c r="I26" s="22">
        <v>0</v>
      </c>
      <c r="J26" s="22">
        <v>0</v>
      </c>
      <c r="K26" s="22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23"/>
      <c r="R26" s="16"/>
      <c r="S26" s="16"/>
    </row>
    <row r="27" spans="1:19" ht="33" customHeight="1" x14ac:dyDescent="0.25">
      <c r="A27" s="20" t="s">
        <v>19</v>
      </c>
      <c r="B27" s="20" t="s">
        <v>6</v>
      </c>
      <c r="C27" s="20" t="s">
        <v>29</v>
      </c>
      <c r="D27" s="21" t="s">
        <v>48</v>
      </c>
      <c r="E27" s="22">
        <v>0</v>
      </c>
      <c r="F27" s="22">
        <v>0</v>
      </c>
      <c r="G27" s="22">
        <v>0</v>
      </c>
      <c r="H27" s="3">
        <v>0</v>
      </c>
      <c r="I27" s="22">
        <v>0</v>
      </c>
      <c r="J27" s="22">
        <v>-46102129</v>
      </c>
      <c r="K27" s="22">
        <v>-46102129</v>
      </c>
      <c r="L27" s="3">
        <v>-46102129</v>
      </c>
      <c r="M27" s="3">
        <v>0</v>
      </c>
      <c r="N27" s="3">
        <v>-46102129</v>
      </c>
      <c r="O27" s="3">
        <v>-46102129</v>
      </c>
      <c r="P27" s="3">
        <v>-46102129</v>
      </c>
      <c r="Q27" s="23"/>
      <c r="R27" s="16"/>
      <c r="S27" s="16"/>
    </row>
    <row r="28" spans="1:19" ht="21.75" customHeight="1" x14ac:dyDescent="0.25">
      <c r="A28" s="1" t="s">
        <v>80</v>
      </c>
      <c r="B28" s="69" t="s">
        <v>82</v>
      </c>
      <c r="C28" s="70"/>
      <c r="D28" s="71"/>
      <c r="E28" s="3">
        <v>0</v>
      </c>
      <c r="F28" s="3">
        <v>15000000</v>
      </c>
      <c r="G28" s="3">
        <v>0</v>
      </c>
      <c r="H28" s="3">
        <v>15000000</v>
      </c>
      <c r="I28" s="3">
        <v>0</v>
      </c>
      <c r="J28" s="3">
        <v>-15000000</v>
      </c>
      <c r="K28" s="3">
        <v>0</v>
      </c>
      <c r="L28" s="3">
        <v>-15000000</v>
      </c>
      <c r="M28" s="3">
        <v>0</v>
      </c>
      <c r="N28" s="3">
        <v>0</v>
      </c>
      <c r="O28" s="3">
        <v>0</v>
      </c>
      <c r="P28" s="3">
        <v>0</v>
      </c>
      <c r="Q28" s="23"/>
      <c r="R28" s="16"/>
      <c r="S28" s="16"/>
    </row>
    <row r="29" spans="1:19" ht="18.75" customHeight="1" x14ac:dyDescent="0.25">
      <c r="A29" s="18" t="s">
        <v>81</v>
      </c>
      <c r="B29" s="53" t="s">
        <v>82</v>
      </c>
      <c r="C29" s="54"/>
      <c r="D29" s="55"/>
      <c r="E29" s="19">
        <v>0</v>
      </c>
      <c r="F29" s="19">
        <v>15000000</v>
      </c>
      <c r="G29" s="19">
        <v>0</v>
      </c>
      <c r="H29" s="3">
        <v>15000000</v>
      </c>
      <c r="I29" s="19">
        <v>0</v>
      </c>
      <c r="J29" s="19">
        <v>-15000000</v>
      </c>
      <c r="K29" s="19">
        <v>0</v>
      </c>
      <c r="L29" s="3">
        <v>-15000000</v>
      </c>
      <c r="M29" s="3">
        <v>0</v>
      </c>
      <c r="N29" s="3">
        <v>0</v>
      </c>
      <c r="O29" s="3">
        <v>0</v>
      </c>
      <c r="P29" s="3">
        <v>0</v>
      </c>
      <c r="Q29" s="23"/>
      <c r="R29" s="16"/>
      <c r="S29" s="16"/>
    </row>
    <row r="30" spans="1:19" ht="16.5" customHeight="1" x14ac:dyDescent="0.25">
      <c r="A30" s="1" t="s">
        <v>87</v>
      </c>
      <c r="B30" s="2">
        <v>8000</v>
      </c>
      <c r="C30" s="75" t="s">
        <v>21</v>
      </c>
      <c r="D30" s="76"/>
      <c r="E30" s="3">
        <v>0</v>
      </c>
      <c r="F30" s="3">
        <v>15000000</v>
      </c>
      <c r="G30" s="3">
        <v>0</v>
      </c>
      <c r="H30" s="3">
        <v>15000000</v>
      </c>
      <c r="I30" s="3">
        <v>0</v>
      </c>
      <c r="J30" s="3">
        <v>-15000000</v>
      </c>
      <c r="K30" s="3">
        <v>0</v>
      </c>
      <c r="L30" s="3">
        <v>-15000000</v>
      </c>
      <c r="M30" s="3">
        <v>0</v>
      </c>
      <c r="N30" s="3">
        <v>0</v>
      </c>
      <c r="O30" s="3">
        <v>0</v>
      </c>
      <c r="P30" s="3">
        <v>0</v>
      </c>
      <c r="Q30" s="23"/>
      <c r="R30" s="16"/>
      <c r="S30" s="16"/>
    </row>
    <row r="31" spans="1:19" ht="16.5" customHeight="1" x14ac:dyDescent="0.25">
      <c r="A31" s="1" t="s">
        <v>86</v>
      </c>
      <c r="B31" s="2">
        <v>8800</v>
      </c>
      <c r="C31" s="75" t="s">
        <v>26</v>
      </c>
      <c r="D31" s="76"/>
      <c r="E31" s="3">
        <v>0</v>
      </c>
      <c r="F31" s="3">
        <v>15000000</v>
      </c>
      <c r="G31" s="3">
        <v>0</v>
      </c>
      <c r="H31" s="3">
        <v>15000000</v>
      </c>
      <c r="I31" s="3">
        <v>0</v>
      </c>
      <c r="J31" s="3">
        <v>-15000000</v>
      </c>
      <c r="K31" s="3">
        <v>0</v>
      </c>
      <c r="L31" s="3">
        <v>-15000000</v>
      </c>
      <c r="M31" s="3">
        <v>0</v>
      </c>
      <c r="N31" s="3">
        <v>0</v>
      </c>
      <c r="O31" s="3">
        <v>0</v>
      </c>
      <c r="P31" s="3">
        <v>0</v>
      </c>
      <c r="Q31" s="23"/>
      <c r="R31" s="16"/>
      <c r="S31" s="16"/>
    </row>
    <row r="32" spans="1:19" ht="33" customHeight="1" x14ac:dyDescent="0.25">
      <c r="A32" s="1" t="s">
        <v>85</v>
      </c>
      <c r="B32" s="1" t="s">
        <v>61</v>
      </c>
      <c r="C32" s="75" t="s">
        <v>62</v>
      </c>
      <c r="D32" s="76"/>
      <c r="E32" s="3">
        <v>0</v>
      </c>
      <c r="F32" s="3">
        <v>15000000</v>
      </c>
      <c r="G32" s="3">
        <v>0</v>
      </c>
      <c r="H32" s="3">
        <v>15000000</v>
      </c>
      <c r="I32" s="3">
        <v>0</v>
      </c>
      <c r="J32" s="3">
        <v>-15000000</v>
      </c>
      <c r="K32" s="3">
        <v>0</v>
      </c>
      <c r="L32" s="3">
        <v>-15000000</v>
      </c>
      <c r="M32" s="3">
        <v>0</v>
      </c>
      <c r="N32" s="3">
        <v>0</v>
      </c>
      <c r="O32" s="3">
        <v>0</v>
      </c>
      <c r="P32" s="3">
        <v>0</v>
      </c>
      <c r="Q32" s="23"/>
      <c r="R32" s="16"/>
      <c r="S32" s="16"/>
    </row>
    <row r="33" spans="1:20" ht="33" customHeight="1" x14ac:dyDescent="0.25">
      <c r="A33" s="20" t="s">
        <v>83</v>
      </c>
      <c r="B33" s="20" t="s">
        <v>9</v>
      </c>
      <c r="C33" s="20" t="s">
        <v>30</v>
      </c>
      <c r="D33" s="21" t="s">
        <v>45</v>
      </c>
      <c r="E33" s="22">
        <v>0</v>
      </c>
      <c r="F33" s="22">
        <v>15000000</v>
      </c>
      <c r="G33" s="22">
        <v>0</v>
      </c>
      <c r="H33" s="3">
        <v>15000000</v>
      </c>
      <c r="I33" s="22">
        <v>0</v>
      </c>
      <c r="J33" s="22">
        <v>0</v>
      </c>
      <c r="K33" s="22">
        <v>0</v>
      </c>
      <c r="L33" s="3">
        <v>0</v>
      </c>
      <c r="M33" s="3">
        <v>0</v>
      </c>
      <c r="N33" s="3">
        <v>15000000</v>
      </c>
      <c r="O33" s="3">
        <v>0</v>
      </c>
      <c r="P33" s="3">
        <v>15000000</v>
      </c>
      <c r="Q33" s="23"/>
      <c r="R33" s="16"/>
      <c r="S33" s="16"/>
    </row>
    <row r="34" spans="1:20" ht="33" customHeight="1" x14ac:dyDescent="0.25">
      <c r="A34" s="20" t="s">
        <v>84</v>
      </c>
      <c r="B34" s="20" t="s">
        <v>10</v>
      </c>
      <c r="C34" s="20" t="s">
        <v>31</v>
      </c>
      <c r="D34" s="21" t="s">
        <v>46</v>
      </c>
      <c r="E34" s="22">
        <v>0</v>
      </c>
      <c r="F34" s="22">
        <v>0</v>
      </c>
      <c r="G34" s="22">
        <v>0</v>
      </c>
      <c r="H34" s="3">
        <v>0</v>
      </c>
      <c r="I34" s="22">
        <v>0</v>
      </c>
      <c r="J34" s="22">
        <v>-15000000</v>
      </c>
      <c r="K34" s="22">
        <v>0</v>
      </c>
      <c r="L34" s="3">
        <v>-15000000</v>
      </c>
      <c r="M34" s="3">
        <v>0</v>
      </c>
      <c r="N34" s="3">
        <v>-15000000</v>
      </c>
      <c r="O34" s="3">
        <v>0</v>
      </c>
      <c r="P34" s="3">
        <v>-15000000</v>
      </c>
      <c r="Q34" s="23"/>
      <c r="R34" s="16"/>
      <c r="S34" s="16"/>
    </row>
    <row r="35" spans="1:20" ht="13.8" x14ac:dyDescent="0.25">
      <c r="A35" s="1" t="s">
        <v>74</v>
      </c>
      <c r="B35" s="69" t="s">
        <v>73</v>
      </c>
      <c r="C35" s="70"/>
      <c r="D35" s="71"/>
      <c r="E35" s="3">
        <v>3000000</v>
      </c>
      <c r="F35" s="3">
        <v>0</v>
      </c>
      <c r="G35" s="3">
        <v>0</v>
      </c>
      <c r="H35" s="3">
        <v>3000000</v>
      </c>
      <c r="I35" s="3">
        <v>0</v>
      </c>
      <c r="J35" s="3">
        <v>-2200000</v>
      </c>
      <c r="K35" s="3">
        <v>-2200000</v>
      </c>
      <c r="L35" s="3">
        <v>-2200000</v>
      </c>
      <c r="M35" s="3">
        <v>3000000</v>
      </c>
      <c r="N35" s="3">
        <v>-2200000</v>
      </c>
      <c r="O35" s="3">
        <v>-2200000</v>
      </c>
      <c r="P35" s="3">
        <v>800000</v>
      </c>
      <c r="Q35" s="23"/>
      <c r="R35" s="16"/>
      <c r="S35" s="16"/>
    </row>
    <row r="36" spans="1:20" ht="14.4" x14ac:dyDescent="0.25">
      <c r="A36" s="18" t="s">
        <v>75</v>
      </c>
      <c r="B36" s="53" t="s">
        <v>73</v>
      </c>
      <c r="C36" s="54"/>
      <c r="D36" s="55"/>
      <c r="E36" s="19">
        <v>3000000</v>
      </c>
      <c r="F36" s="19">
        <v>0</v>
      </c>
      <c r="G36" s="19">
        <v>0</v>
      </c>
      <c r="H36" s="3">
        <v>3000000</v>
      </c>
      <c r="I36" s="19">
        <v>0</v>
      </c>
      <c r="J36" s="19">
        <v>-2200000</v>
      </c>
      <c r="K36" s="19">
        <v>-2200000</v>
      </c>
      <c r="L36" s="3">
        <v>-2200000</v>
      </c>
      <c r="M36" s="3">
        <v>3000000</v>
      </c>
      <c r="N36" s="3">
        <v>-2200000</v>
      </c>
      <c r="O36" s="3">
        <v>-2200000</v>
      </c>
      <c r="P36" s="3">
        <v>800000</v>
      </c>
      <c r="Q36" s="23"/>
      <c r="R36" s="16"/>
      <c r="S36" s="16"/>
    </row>
    <row r="37" spans="1:20" x14ac:dyDescent="0.25">
      <c r="A37" s="1" t="s">
        <v>76</v>
      </c>
      <c r="B37" s="2">
        <v>8000</v>
      </c>
      <c r="C37" s="75" t="s">
        <v>21</v>
      </c>
      <c r="D37" s="76"/>
      <c r="E37" s="3">
        <v>3000000</v>
      </c>
      <c r="F37" s="3">
        <v>0</v>
      </c>
      <c r="G37" s="3">
        <v>0</v>
      </c>
      <c r="H37" s="3">
        <v>3000000</v>
      </c>
      <c r="I37" s="3">
        <v>0</v>
      </c>
      <c r="J37" s="3">
        <v>-2200000</v>
      </c>
      <c r="K37" s="3">
        <v>-2200000</v>
      </c>
      <c r="L37" s="3">
        <v>-2200000</v>
      </c>
      <c r="M37" s="3">
        <v>3000000</v>
      </c>
      <c r="N37" s="3">
        <v>-2200000</v>
      </c>
      <c r="O37" s="3">
        <v>-2200000</v>
      </c>
      <c r="P37" s="3">
        <v>800000</v>
      </c>
      <c r="Q37" s="23"/>
      <c r="R37" s="16"/>
      <c r="S37" s="16"/>
    </row>
    <row r="38" spans="1:20" x14ac:dyDescent="0.25">
      <c r="A38" s="1" t="s">
        <v>77</v>
      </c>
      <c r="B38" s="2">
        <v>8800</v>
      </c>
      <c r="C38" s="75" t="s">
        <v>26</v>
      </c>
      <c r="D38" s="76"/>
      <c r="E38" s="3">
        <v>3000000</v>
      </c>
      <c r="F38" s="3">
        <v>0</v>
      </c>
      <c r="G38" s="3">
        <v>0</v>
      </c>
      <c r="H38" s="3">
        <v>3000000</v>
      </c>
      <c r="I38" s="3">
        <v>0</v>
      </c>
      <c r="J38" s="3">
        <v>-2200000</v>
      </c>
      <c r="K38" s="3">
        <v>-2200000</v>
      </c>
      <c r="L38" s="3">
        <v>-2200000</v>
      </c>
      <c r="M38" s="3">
        <v>3000000</v>
      </c>
      <c r="N38" s="3">
        <v>-2200000</v>
      </c>
      <c r="O38" s="3">
        <v>-2200000</v>
      </c>
      <c r="P38" s="3">
        <v>800000</v>
      </c>
      <c r="Q38" s="23"/>
      <c r="R38" s="16"/>
      <c r="S38" s="16"/>
    </row>
    <row r="39" spans="1:20" ht="27.75" customHeight="1" x14ac:dyDescent="0.25">
      <c r="A39" s="1" t="s">
        <v>78</v>
      </c>
      <c r="B39" s="1">
        <v>8860</v>
      </c>
      <c r="C39" s="75" t="s">
        <v>11</v>
      </c>
      <c r="D39" s="76"/>
      <c r="E39" s="3">
        <v>3000000</v>
      </c>
      <c r="F39" s="3">
        <v>0</v>
      </c>
      <c r="G39" s="3">
        <v>0</v>
      </c>
      <c r="H39" s="3">
        <v>3000000</v>
      </c>
      <c r="I39" s="3">
        <v>0</v>
      </c>
      <c r="J39" s="3">
        <v>-2200000</v>
      </c>
      <c r="K39" s="3">
        <v>-2200000</v>
      </c>
      <c r="L39" s="3">
        <v>-2200000</v>
      </c>
      <c r="M39" s="3">
        <v>3000000</v>
      </c>
      <c r="N39" s="3">
        <v>-2200000</v>
      </c>
      <c r="O39" s="3">
        <v>-2200000</v>
      </c>
      <c r="P39" s="3">
        <v>800000</v>
      </c>
      <c r="Q39" s="23"/>
      <c r="R39" s="16"/>
      <c r="S39" s="16"/>
    </row>
    <row r="40" spans="1:20" ht="33" customHeight="1" x14ac:dyDescent="0.25">
      <c r="A40" s="20" t="s">
        <v>13</v>
      </c>
      <c r="B40" s="20" t="s">
        <v>5</v>
      </c>
      <c r="C40" s="20" t="s">
        <v>29</v>
      </c>
      <c r="D40" s="21" t="s">
        <v>47</v>
      </c>
      <c r="E40" s="22">
        <v>3000000</v>
      </c>
      <c r="F40" s="22">
        <v>0</v>
      </c>
      <c r="G40" s="22">
        <v>0</v>
      </c>
      <c r="H40" s="3">
        <v>3000000</v>
      </c>
      <c r="I40" s="22">
        <v>0</v>
      </c>
      <c r="J40" s="22">
        <v>0</v>
      </c>
      <c r="K40" s="22">
        <v>0</v>
      </c>
      <c r="L40" s="3">
        <v>0</v>
      </c>
      <c r="M40" s="3">
        <v>3000000</v>
      </c>
      <c r="N40" s="3">
        <v>0</v>
      </c>
      <c r="O40" s="3">
        <v>0</v>
      </c>
      <c r="P40" s="3">
        <v>3000000</v>
      </c>
      <c r="Q40" s="23"/>
      <c r="R40" s="16"/>
      <c r="S40" s="16"/>
    </row>
    <row r="41" spans="1:20" ht="29.25" customHeight="1" x14ac:dyDescent="0.25">
      <c r="A41" s="20" t="s">
        <v>79</v>
      </c>
      <c r="B41" s="20" t="s">
        <v>6</v>
      </c>
      <c r="C41" s="20" t="s">
        <v>33</v>
      </c>
      <c r="D41" s="21" t="s">
        <v>48</v>
      </c>
      <c r="E41" s="22">
        <v>0</v>
      </c>
      <c r="F41" s="22">
        <v>0</v>
      </c>
      <c r="G41" s="22">
        <v>0</v>
      </c>
      <c r="H41" s="3">
        <v>0</v>
      </c>
      <c r="I41" s="22">
        <v>0</v>
      </c>
      <c r="J41" s="22">
        <v>-2200000</v>
      </c>
      <c r="K41" s="22">
        <v>-2200000</v>
      </c>
      <c r="L41" s="3">
        <v>-2200000</v>
      </c>
      <c r="M41" s="3">
        <v>0</v>
      </c>
      <c r="N41" s="3">
        <v>-2200000</v>
      </c>
      <c r="O41" s="3">
        <v>-2200000</v>
      </c>
      <c r="P41" s="3">
        <v>-2200000</v>
      </c>
      <c r="Q41" s="23"/>
      <c r="R41" s="16"/>
      <c r="S41" s="16"/>
    </row>
    <row r="42" spans="1:20" s="24" customFormat="1" ht="17.25" customHeight="1" x14ac:dyDescent="0.25">
      <c r="A42" s="77" t="s">
        <v>41</v>
      </c>
      <c r="B42" s="78"/>
      <c r="C42" s="78"/>
      <c r="D42" s="79"/>
      <c r="E42" s="33">
        <v>3000000</v>
      </c>
      <c r="F42" s="33">
        <v>15404000</v>
      </c>
      <c r="G42" s="33">
        <v>0</v>
      </c>
      <c r="H42" s="33">
        <v>18404000</v>
      </c>
      <c r="I42" s="33">
        <v>0</v>
      </c>
      <c r="J42" s="33">
        <v>-66392129</v>
      </c>
      <c r="K42" s="33">
        <v>-51102129</v>
      </c>
      <c r="L42" s="33">
        <v>-66392129</v>
      </c>
      <c r="M42" s="33">
        <v>3000000</v>
      </c>
      <c r="N42" s="33">
        <v>-50988129</v>
      </c>
      <c r="O42" s="33">
        <v>-51102129</v>
      </c>
      <c r="P42" s="33">
        <v>-47988129</v>
      </c>
      <c r="Q42" s="14"/>
      <c r="R42" s="23"/>
      <c r="S42" s="23">
        <v>0</v>
      </c>
      <c r="T42" s="23">
        <v>0</v>
      </c>
    </row>
    <row r="43" spans="1:20" ht="18.75" customHeight="1" x14ac:dyDescent="0.25">
      <c r="A43" s="25"/>
      <c r="B43" s="25"/>
      <c r="C43" s="25"/>
      <c r="D43" s="25"/>
      <c r="E43" s="25"/>
      <c r="F43" s="25"/>
      <c r="G43" s="25"/>
      <c r="H43" s="26"/>
      <c r="I43" s="25"/>
      <c r="J43" s="25"/>
      <c r="K43" s="25"/>
      <c r="L43" s="26"/>
      <c r="M43" s="25"/>
      <c r="N43" s="25"/>
      <c r="O43" s="25"/>
      <c r="P43" s="26"/>
      <c r="Q43" s="15"/>
    </row>
    <row r="44" spans="1:20" ht="17.399999999999999" x14ac:dyDescent="0.3">
      <c r="A44" s="27" t="s">
        <v>72</v>
      </c>
      <c r="B44" s="27"/>
      <c r="C44" s="27"/>
      <c r="D44" s="27"/>
      <c r="E44" s="27"/>
      <c r="F44" s="27"/>
      <c r="G44" s="25"/>
      <c r="H44" s="26"/>
      <c r="I44" s="25"/>
      <c r="J44" s="25"/>
      <c r="K44" s="25"/>
      <c r="L44" s="26"/>
      <c r="M44" s="25"/>
      <c r="N44" s="73" t="s">
        <v>67</v>
      </c>
      <c r="O44" s="73"/>
      <c r="P44" s="73"/>
      <c r="R44" s="15"/>
      <c r="S44" s="15">
        <v>0</v>
      </c>
      <c r="T44" s="15">
        <v>0</v>
      </c>
    </row>
    <row r="45" spans="1:20" x14ac:dyDescent="0.25">
      <c r="A45" s="25"/>
      <c r="B45" s="25"/>
      <c r="C45" s="25"/>
      <c r="D45" s="25"/>
      <c r="E45" s="25"/>
      <c r="F45" s="25"/>
      <c r="G45" s="25"/>
      <c r="H45" s="26"/>
      <c r="I45" s="25"/>
      <c r="J45" s="25"/>
      <c r="K45" s="25"/>
      <c r="L45" s="26"/>
      <c r="M45" s="25"/>
      <c r="N45" s="25"/>
      <c r="O45" s="25"/>
      <c r="P45" s="26"/>
    </row>
    <row r="46" spans="1:20" hidden="1" x14ac:dyDescent="0.25">
      <c r="A46" s="25"/>
      <c r="B46" s="25"/>
      <c r="C46" s="25"/>
      <c r="D46" s="25"/>
      <c r="E46" s="25"/>
      <c r="F46" s="25"/>
      <c r="G46" s="25"/>
      <c r="H46" s="26"/>
      <c r="I46" s="25"/>
      <c r="J46" s="25"/>
      <c r="K46" s="25"/>
      <c r="L46" s="26"/>
      <c r="M46" s="25"/>
      <c r="N46" s="25"/>
      <c r="O46" s="25"/>
      <c r="P46" s="26"/>
    </row>
    <row r="47" spans="1:20" ht="17.399999999999999" hidden="1" x14ac:dyDescent="0.3">
      <c r="A47" s="27"/>
      <c r="B47" s="27"/>
      <c r="C47" s="27"/>
      <c r="D47" s="27"/>
      <c r="E47" s="27"/>
      <c r="F47" s="27"/>
      <c r="G47" s="25"/>
      <c r="H47" s="26"/>
      <c r="I47" s="25"/>
      <c r="J47" s="25"/>
      <c r="K47" s="25"/>
      <c r="L47" s="26"/>
      <c r="M47" s="25"/>
      <c r="N47" s="73"/>
      <c r="O47" s="73"/>
      <c r="P47" s="73"/>
    </row>
    <row r="48" spans="1:20" ht="17.399999999999999" hidden="1" x14ac:dyDescent="0.3">
      <c r="A48" s="27" t="s">
        <v>50</v>
      </c>
      <c r="B48" s="27"/>
      <c r="C48" s="27"/>
      <c r="D48" s="27"/>
      <c r="E48" s="27"/>
      <c r="F48" s="27"/>
      <c r="G48" s="25"/>
      <c r="H48" s="26"/>
      <c r="I48" s="25"/>
      <c r="J48" s="25"/>
      <c r="K48" s="25"/>
      <c r="L48" s="26"/>
      <c r="M48" s="25"/>
      <c r="N48" s="73" t="s">
        <v>51</v>
      </c>
      <c r="O48" s="73"/>
      <c r="P48" s="73"/>
    </row>
    <row r="49" spans="1:19" x14ac:dyDescent="0.25">
      <c r="A49" s="25"/>
      <c r="B49" s="25"/>
      <c r="C49" s="25"/>
      <c r="D49" s="25"/>
      <c r="E49" s="25"/>
      <c r="F49" s="25"/>
      <c r="G49" s="25"/>
      <c r="H49" s="26"/>
      <c r="I49" s="25"/>
      <c r="J49" s="25"/>
      <c r="K49" s="25"/>
      <c r="L49" s="26"/>
      <c r="M49" s="25"/>
      <c r="N49" s="25"/>
      <c r="O49" s="25"/>
      <c r="P49" s="26"/>
      <c r="Q49" s="15"/>
      <c r="R49" s="16"/>
      <c r="S49" s="16"/>
    </row>
    <row r="50" spans="1:19" x14ac:dyDescent="0.25">
      <c r="A50" s="25"/>
      <c r="B50" s="25"/>
      <c r="C50" s="25"/>
      <c r="D50" s="25"/>
      <c r="E50" s="25"/>
      <c r="F50" s="25"/>
      <c r="G50" s="28"/>
      <c r="H50" s="26"/>
      <c r="I50" s="28"/>
      <c r="J50" s="25"/>
      <c r="K50" s="25"/>
      <c r="L50" s="26"/>
      <c r="M50" s="25"/>
      <c r="N50" s="25"/>
      <c r="O50" s="25"/>
      <c r="P50" s="26"/>
    </row>
    <row r="51" spans="1:19" x14ac:dyDescent="0.25">
      <c r="A51" s="25"/>
      <c r="B51" s="25"/>
      <c r="C51" s="25"/>
      <c r="D51" s="25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  <row r="52" spans="1:19" x14ac:dyDescent="0.25">
      <c r="A52" s="25"/>
      <c r="B52" s="25"/>
      <c r="C52" s="25"/>
      <c r="D52" s="29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</row>
    <row r="53" spans="1:19" x14ac:dyDescent="0.25">
      <c r="A53" s="25"/>
      <c r="B53" s="25"/>
      <c r="C53" s="25"/>
      <c r="D53" s="31"/>
      <c r="E53" s="25"/>
      <c r="F53" s="25"/>
      <c r="G53" s="25"/>
      <c r="H53" s="26"/>
      <c r="I53" s="25"/>
      <c r="J53" s="25"/>
      <c r="K53" s="25"/>
      <c r="L53" s="26"/>
      <c r="M53" s="32"/>
      <c r="N53" s="32"/>
      <c r="O53" s="32"/>
      <c r="P53" s="26"/>
    </row>
    <row r="54" spans="1:19" x14ac:dyDescent="0.25">
      <c r="A54" s="25"/>
      <c r="B54" s="25"/>
      <c r="C54" s="25"/>
      <c r="D54" s="25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</row>
    <row r="55" spans="1:19" x14ac:dyDescent="0.25">
      <c r="A55" s="25"/>
      <c r="B55" s="25"/>
      <c r="C55" s="25"/>
      <c r="D55" s="25"/>
      <c r="E55" s="25"/>
      <c r="F55" s="25"/>
      <c r="G55" s="25"/>
      <c r="H55" s="26"/>
      <c r="I55" s="25"/>
      <c r="J55" s="25"/>
      <c r="K55" s="25"/>
      <c r="L55" s="26"/>
      <c r="M55" s="25"/>
      <c r="N55" s="25"/>
      <c r="O55" s="25"/>
      <c r="P55" s="26"/>
    </row>
    <row r="56" spans="1:19" x14ac:dyDescent="0.25">
      <c r="A56" s="25"/>
      <c r="B56" s="25"/>
      <c r="C56" s="25"/>
      <c r="D56" s="25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</row>
    <row r="62" spans="1:19" x14ac:dyDescent="0.25"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4" spans="1:19" x14ac:dyDescent="0.25"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9" spans="5:5" x14ac:dyDescent="0.25">
      <c r="E69" s="16"/>
    </row>
  </sheetData>
  <mergeCells count="43">
    <mergeCell ref="N48:P48"/>
    <mergeCell ref="C30:D30"/>
    <mergeCell ref="C32:D32"/>
    <mergeCell ref="C25:D25"/>
    <mergeCell ref="C14:D14"/>
    <mergeCell ref="C31:D31"/>
    <mergeCell ref="B28:D28"/>
    <mergeCell ref="B29:D29"/>
    <mergeCell ref="C22:D22"/>
    <mergeCell ref="C37:D37"/>
    <mergeCell ref="C38:D38"/>
    <mergeCell ref="C19:D19"/>
    <mergeCell ref="N47:P47"/>
    <mergeCell ref="A42:D42"/>
    <mergeCell ref="B36:D36"/>
    <mergeCell ref="C39:D39"/>
    <mergeCell ref="A3:P3"/>
    <mergeCell ref="I9:I10"/>
    <mergeCell ref="A4:P4"/>
    <mergeCell ref="P9:P10"/>
    <mergeCell ref="B35:D35"/>
    <mergeCell ref="C8:C10"/>
    <mergeCell ref="N44:P44"/>
    <mergeCell ref="B5:D5"/>
    <mergeCell ref="C16:D16"/>
    <mergeCell ref="C15:D15"/>
    <mergeCell ref="A8:A10"/>
    <mergeCell ref="K1:P1"/>
    <mergeCell ref="B13:D13"/>
    <mergeCell ref="H9:H10"/>
    <mergeCell ref="B8:B10"/>
    <mergeCell ref="E8:H8"/>
    <mergeCell ref="E9:E10"/>
    <mergeCell ref="J9:K9"/>
    <mergeCell ref="D8:D10"/>
    <mergeCell ref="L9:L10"/>
    <mergeCell ref="I8:L8"/>
    <mergeCell ref="B12:D12"/>
    <mergeCell ref="M8:P8"/>
    <mergeCell ref="M9:M10"/>
    <mergeCell ref="N9:O9"/>
    <mergeCell ref="F9:G9"/>
    <mergeCell ref="K2:P2"/>
  </mergeCells>
  <phoneticPr fontId="0" type="noConversion"/>
  <printOptions horizontalCentered="1"/>
  <pageMargins left="0.19685039370078741" right="0.19685039370078741" top="0.23622047244094491" bottom="0.55118110236220474" header="0.23622047244094491" footer="0.19685039370078741"/>
  <pageSetup paperSize="9" scale="64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5"/>
    <pageSetUpPr fitToPage="1"/>
  </sheetPr>
  <dimension ref="A1:T69"/>
  <sheetViews>
    <sheetView zoomScaleNormal="75" zoomScaleSheetLayoutView="75" workbookViewId="0">
      <pane xSplit="4" ySplit="10" topLeftCell="E25" activePane="bottomRight" state="frozen"/>
      <selection activeCell="E35" sqref="E35"/>
      <selection pane="topRight" activeCell="E35" sqref="E35"/>
      <selection pane="bottomLeft" activeCell="E35" sqref="E35"/>
      <selection pane="bottomRight" activeCell="K2" sqref="K2:P2"/>
    </sheetView>
  </sheetViews>
  <sheetFormatPr defaultColWidth="9.109375" defaultRowHeight="13.2" x14ac:dyDescent="0.25"/>
  <cols>
    <col min="1" max="1" width="11" style="6" customWidth="1"/>
    <col min="2" max="2" width="9.88671875" style="6" customWidth="1"/>
    <col min="3" max="3" width="9.33203125" style="6" customWidth="1"/>
    <col min="4" max="4" width="39.44140625" style="6" customWidth="1"/>
    <col min="5" max="5" width="12.88671875" style="6" customWidth="1"/>
    <col min="6" max="6" width="12.6640625" style="6" customWidth="1"/>
    <col min="7" max="7" width="11.44140625" style="6" customWidth="1"/>
    <col min="8" max="8" width="13.5546875" style="17" customWidth="1"/>
    <col min="9" max="9" width="11.33203125" style="6" customWidth="1"/>
    <col min="10" max="10" width="13.88671875" style="6" customWidth="1"/>
    <col min="11" max="11" width="14.5546875" style="6" customWidth="1"/>
    <col min="12" max="12" width="14.109375" style="17" customWidth="1"/>
    <col min="13" max="14" width="13.6640625" style="6" customWidth="1"/>
    <col min="15" max="15" width="12.5546875" style="6" customWidth="1"/>
    <col min="16" max="16" width="12.5546875" style="17" customWidth="1"/>
    <col min="17" max="17" width="18.109375" style="6" customWidth="1"/>
    <col min="18" max="18" width="12.88671875" style="6" bestFit="1" customWidth="1"/>
    <col min="19" max="19" width="13.88671875" style="6" customWidth="1"/>
    <col min="20" max="20" width="11.88671875" style="6" bestFit="1" customWidth="1"/>
    <col min="21" max="16384" width="9.109375" style="6"/>
  </cols>
  <sheetData>
    <row r="1" spans="1:20" ht="92.25" customHeight="1" x14ac:dyDescent="0.3">
      <c r="A1" s="36"/>
      <c r="B1" s="36"/>
      <c r="C1" s="36"/>
      <c r="D1" s="36"/>
      <c r="E1" s="36"/>
      <c r="F1" s="36"/>
      <c r="G1" s="36"/>
      <c r="H1" s="36"/>
      <c r="I1" s="36"/>
      <c r="J1" s="36"/>
      <c r="K1" s="52" t="s">
        <v>89</v>
      </c>
      <c r="L1" s="52"/>
      <c r="M1" s="52"/>
      <c r="N1" s="52"/>
      <c r="O1" s="52"/>
      <c r="P1" s="52"/>
      <c r="Q1" s="5"/>
      <c r="R1" s="5"/>
      <c r="S1" s="5"/>
    </row>
    <row r="2" spans="1:20" ht="16.5" customHeigh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80"/>
      <c r="L2" s="80"/>
      <c r="M2" s="80"/>
      <c r="N2" s="80"/>
      <c r="O2" s="80"/>
      <c r="P2" s="80"/>
    </row>
    <row r="3" spans="1:20" ht="17.399999999999999" x14ac:dyDescent="0.3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1:20" ht="31.5" customHeight="1" x14ac:dyDescent="0.3">
      <c r="A4" s="73" t="s">
        <v>88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20" ht="17.25" customHeight="1" x14ac:dyDescent="0.25">
      <c r="A5" s="7" t="s">
        <v>40</v>
      </c>
      <c r="B5" s="74"/>
      <c r="C5" s="74"/>
      <c r="D5" s="74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20" ht="14.25" customHeight="1" x14ac:dyDescent="0.3">
      <c r="A6" s="9" t="s">
        <v>39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20" ht="11.25" customHeight="1" x14ac:dyDescent="0.3">
      <c r="A7" s="10"/>
      <c r="B7" s="10"/>
      <c r="C7" s="10"/>
      <c r="D7" s="10"/>
      <c r="E7" s="10"/>
      <c r="F7" s="10"/>
      <c r="G7" s="10"/>
      <c r="H7" s="4"/>
      <c r="I7" s="10"/>
      <c r="J7" s="10"/>
      <c r="K7" s="10"/>
      <c r="L7" s="4"/>
      <c r="M7" s="10"/>
      <c r="N7" s="10"/>
      <c r="P7" s="11" t="s">
        <v>38</v>
      </c>
    </row>
    <row r="8" spans="1:20" ht="15.75" customHeight="1" x14ac:dyDescent="0.25">
      <c r="A8" s="58" t="s">
        <v>44</v>
      </c>
      <c r="B8" s="58" t="s">
        <v>37</v>
      </c>
      <c r="C8" s="58" t="s">
        <v>42</v>
      </c>
      <c r="D8" s="63" t="s">
        <v>43</v>
      </c>
      <c r="E8" s="61" t="s">
        <v>0</v>
      </c>
      <c r="F8" s="61"/>
      <c r="G8" s="61"/>
      <c r="H8" s="62"/>
      <c r="I8" s="68" t="s">
        <v>3</v>
      </c>
      <c r="J8" s="61"/>
      <c r="K8" s="61"/>
      <c r="L8" s="61"/>
      <c r="M8" s="72" t="s">
        <v>36</v>
      </c>
      <c r="N8" s="72"/>
      <c r="O8" s="72"/>
      <c r="P8" s="72"/>
    </row>
    <row r="9" spans="1:20" ht="12.75" customHeight="1" x14ac:dyDescent="0.25">
      <c r="A9" s="59"/>
      <c r="B9" s="59"/>
      <c r="C9" s="59"/>
      <c r="D9" s="67"/>
      <c r="E9" s="63" t="s">
        <v>1</v>
      </c>
      <c r="F9" s="65" t="s">
        <v>2</v>
      </c>
      <c r="G9" s="66"/>
      <c r="H9" s="56" t="s">
        <v>4</v>
      </c>
      <c r="I9" s="63" t="s">
        <v>1</v>
      </c>
      <c r="J9" s="65" t="s">
        <v>2</v>
      </c>
      <c r="K9" s="66"/>
      <c r="L9" s="56" t="s">
        <v>4</v>
      </c>
      <c r="M9" s="63" t="s">
        <v>1</v>
      </c>
      <c r="N9" s="65" t="s">
        <v>2</v>
      </c>
      <c r="O9" s="66"/>
      <c r="P9" s="56" t="s">
        <v>4</v>
      </c>
    </row>
    <row r="10" spans="1:20" ht="57" customHeight="1" x14ac:dyDescent="0.25">
      <c r="A10" s="60"/>
      <c r="B10" s="60"/>
      <c r="C10" s="60"/>
      <c r="D10" s="64"/>
      <c r="E10" s="64"/>
      <c r="F10" s="12" t="s">
        <v>34</v>
      </c>
      <c r="G10" s="34" t="s">
        <v>35</v>
      </c>
      <c r="H10" s="57"/>
      <c r="I10" s="64"/>
      <c r="J10" s="12" t="s">
        <v>34</v>
      </c>
      <c r="K10" s="34" t="s">
        <v>35</v>
      </c>
      <c r="L10" s="57"/>
      <c r="M10" s="64"/>
      <c r="N10" s="12" t="s">
        <v>34</v>
      </c>
      <c r="O10" s="34" t="s">
        <v>35</v>
      </c>
      <c r="P10" s="57"/>
    </row>
    <row r="11" spans="1:20" ht="15.75" customHeight="1" x14ac:dyDescent="0.25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</row>
    <row r="12" spans="1:20" s="17" customFormat="1" ht="13.8" x14ac:dyDescent="0.25">
      <c r="A12" s="37" t="s">
        <v>14</v>
      </c>
      <c r="B12" s="86" t="s">
        <v>49</v>
      </c>
      <c r="C12" s="87"/>
      <c r="D12" s="88"/>
      <c r="E12" s="38">
        <f>E13</f>
        <v>0</v>
      </c>
      <c r="F12" s="38">
        <f>F13</f>
        <v>404000</v>
      </c>
      <c r="G12" s="38">
        <f>G13</f>
        <v>0</v>
      </c>
      <c r="H12" s="38">
        <f>E12+F12</f>
        <v>404000</v>
      </c>
      <c r="I12" s="38">
        <f>I13</f>
        <v>0</v>
      </c>
      <c r="J12" s="38">
        <f>J13</f>
        <v>-49192129</v>
      </c>
      <c r="K12" s="38">
        <f>K13</f>
        <v>-48902129</v>
      </c>
      <c r="L12" s="38">
        <f>I12+J12</f>
        <v>-49192129</v>
      </c>
      <c r="M12" s="38">
        <f>E12+I12</f>
        <v>0</v>
      </c>
      <c r="N12" s="38">
        <f>F12+J12</f>
        <v>-48788129</v>
      </c>
      <c r="O12" s="38">
        <f>G12+K12</f>
        <v>-48902129</v>
      </c>
      <c r="P12" s="38">
        <f>H12+L12</f>
        <v>-48788129</v>
      </c>
      <c r="Q12" s="14"/>
      <c r="R12" s="15">
        <f>R17+R18+R20+R21+R23+R24+R26</f>
        <v>0</v>
      </c>
      <c r="S12" s="15">
        <f>S17+S18+S20+S21+S23+S24+S26</f>
        <v>0</v>
      </c>
      <c r="T12" s="16">
        <f>T17+T18+T20+T21+T23+T24+T26</f>
        <v>0</v>
      </c>
    </row>
    <row r="13" spans="1:20" s="17" customFormat="1" ht="14.4" x14ac:dyDescent="0.25">
      <c r="A13" s="39" t="s">
        <v>15</v>
      </c>
      <c r="B13" s="89" t="s">
        <v>49</v>
      </c>
      <c r="C13" s="90"/>
      <c r="D13" s="91"/>
      <c r="E13" s="40">
        <f>E14</f>
        <v>0</v>
      </c>
      <c r="F13" s="40">
        <f>F15</f>
        <v>404000</v>
      </c>
      <c r="G13" s="40">
        <f>G15</f>
        <v>0</v>
      </c>
      <c r="H13" s="38">
        <f t="shared" ref="H13:H27" si="0">E13+F13</f>
        <v>404000</v>
      </c>
      <c r="I13" s="40">
        <f>I15</f>
        <v>0</v>
      </c>
      <c r="J13" s="40">
        <f>J15</f>
        <v>-49192129</v>
      </c>
      <c r="K13" s="40">
        <f>K15</f>
        <v>-48902129</v>
      </c>
      <c r="L13" s="38">
        <f t="shared" ref="L13:L27" si="1">I13+J13</f>
        <v>-49192129</v>
      </c>
      <c r="M13" s="38">
        <f t="shared" ref="M13:P27" si="2">E13+I13</f>
        <v>0</v>
      </c>
      <c r="N13" s="38">
        <f t="shared" si="2"/>
        <v>-48788129</v>
      </c>
      <c r="O13" s="38">
        <f t="shared" si="2"/>
        <v>-48902129</v>
      </c>
      <c r="P13" s="38">
        <f t="shared" si="2"/>
        <v>-48788129</v>
      </c>
      <c r="Q13" s="14"/>
    </row>
    <row r="14" spans="1:20" s="17" customFormat="1" x14ac:dyDescent="0.25">
      <c r="A14" s="49" t="s">
        <v>16</v>
      </c>
      <c r="B14" s="50">
        <v>8000</v>
      </c>
      <c r="C14" s="82" t="s">
        <v>21</v>
      </c>
      <c r="D14" s="83"/>
      <c r="E14" s="51">
        <f>E15</f>
        <v>0</v>
      </c>
      <c r="F14" s="51">
        <f>F15</f>
        <v>404000</v>
      </c>
      <c r="G14" s="51">
        <f>G15</f>
        <v>0</v>
      </c>
      <c r="H14" s="51">
        <f>E14+F14</f>
        <v>404000</v>
      </c>
      <c r="I14" s="51">
        <f>I15</f>
        <v>0</v>
      </c>
      <c r="J14" s="51">
        <f>J15</f>
        <v>-49192129</v>
      </c>
      <c r="K14" s="51">
        <f>K15</f>
        <v>-48902129</v>
      </c>
      <c r="L14" s="51">
        <f t="shared" si="1"/>
        <v>-49192129</v>
      </c>
      <c r="M14" s="51">
        <f>E14+I14</f>
        <v>0</v>
      </c>
      <c r="N14" s="51">
        <f t="shared" si="2"/>
        <v>-48788129</v>
      </c>
      <c r="O14" s="51">
        <f t="shared" si="2"/>
        <v>-48902129</v>
      </c>
      <c r="P14" s="51">
        <f t="shared" si="2"/>
        <v>-48788129</v>
      </c>
      <c r="Q14" s="14"/>
    </row>
    <row r="15" spans="1:20" s="17" customFormat="1" ht="15.75" customHeight="1" x14ac:dyDescent="0.25">
      <c r="A15" s="49" t="s">
        <v>27</v>
      </c>
      <c r="B15" s="50">
        <v>8800</v>
      </c>
      <c r="C15" s="82" t="s">
        <v>26</v>
      </c>
      <c r="D15" s="83"/>
      <c r="E15" s="51">
        <f>E16+E20+E23+E25</f>
        <v>0</v>
      </c>
      <c r="F15" s="51">
        <f>F16+F19+F23+F25</f>
        <v>404000</v>
      </c>
      <c r="G15" s="51">
        <f>G16+G19+G23+G25</f>
        <v>0</v>
      </c>
      <c r="H15" s="51">
        <f>E15+F15</f>
        <v>404000</v>
      </c>
      <c r="I15" s="51">
        <f>I16+I21+I24+I27</f>
        <v>0</v>
      </c>
      <c r="J15" s="51">
        <f>J16+J19+J24+J27</f>
        <v>-49192129</v>
      </c>
      <c r="K15" s="51">
        <f>K16+K21+K22+K27</f>
        <v>-48902129</v>
      </c>
      <c r="L15" s="51">
        <f t="shared" si="1"/>
        <v>-49192129</v>
      </c>
      <c r="M15" s="51">
        <f t="shared" si="2"/>
        <v>0</v>
      </c>
      <c r="N15" s="51">
        <f>F15+J15</f>
        <v>-48788129</v>
      </c>
      <c r="O15" s="51">
        <f t="shared" si="2"/>
        <v>-48902129</v>
      </c>
      <c r="P15" s="51">
        <f t="shared" si="2"/>
        <v>-48788129</v>
      </c>
    </row>
    <row r="16" spans="1:20" s="17" customFormat="1" ht="42.75" customHeight="1" x14ac:dyDescent="0.25">
      <c r="A16" s="41" t="s">
        <v>20</v>
      </c>
      <c r="B16" s="48">
        <v>8820</v>
      </c>
      <c r="C16" s="84" t="s">
        <v>12</v>
      </c>
      <c r="D16" s="85"/>
      <c r="E16" s="42">
        <f>E17</f>
        <v>0</v>
      </c>
      <c r="F16" s="42">
        <f>F17</f>
        <v>404000</v>
      </c>
      <c r="G16" s="42">
        <f>G17</f>
        <v>0</v>
      </c>
      <c r="H16" s="42">
        <f t="shared" si="0"/>
        <v>404000</v>
      </c>
      <c r="I16" s="42">
        <f>I17+I18</f>
        <v>0</v>
      </c>
      <c r="J16" s="42">
        <f>J17+J18</f>
        <v>-290000</v>
      </c>
      <c r="K16" s="42">
        <f>K17+K18</f>
        <v>0</v>
      </c>
      <c r="L16" s="42">
        <f t="shared" si="1"/>
        <v>-290000</v>
      </c>
      <c r="M16" s="42">
        <f t="shared" si="2"/>
        <v>0</v>
      </c>
      <c r="N16" s="42">
        <f t="shared" si="2"/>
        <v>114000</v>
      </c>
      <c r="O16" s="42">
        <f t="shared" si="2"/>
        <v>0</v>
      </c>
      <c r="P16" s="42">
        <f t="shared" si="2"/>
        <v>114000</v>
      </c>
    </row>
    <row r="17" spans="1:19" ht="66" customHeight="1" x14ac:dyDescent="0.25">
      <c r="A17" s="43" t="s">
        <v>22</v>
      </c>
      <c r="B17" s="43" t="s">
        <v>24</v>
      </c>
      <c r="C17" s="44">
        <v>1060</v>
      </c>
      <c r="D17" s="45" t="s">
        <v>56</v>
      </c>
      <c r="E17" s="46"/>
      <c r="F17" s="46">
        <v>404000</v>
      </c>
      <c r="G17" s="46"/>
      <c r="H17" s="47">
        <f t="shared" si="0"/>
        <v>404000</v>
      </c>
      <c r="I17" s="46"/>
      <c r="J17" s="46"/>
      <c r="K17" s="46"/>
      <c r="L17" s="47">
        <f t="shared" si="1"/>
        <v>0</v>
      </c>
      <c r="M17" s="47">
        <f t="shared" si="2"/>
        <v>0</v>
      </c>
      <c r="N17" s="47">
        <f t="shared" si="2"/>
        <v>404000</v>
      </c>
      <c r="O17" s="47">
        <f t="shared" si="2"/>
        <v>0</v>
      </c>
      <c r="P17" s="47">
        <f t="shared" si="2"/>
        <v>404000</v>
      </c>
    </row>
    <row r="18" spans="1:19" ht="62.25" customHeight="1" x14ac:dyDescent="0.25">
      <c r="A18" s="43" t="s">
        <v>23</v>
      </c>
      <c r="B18" s="43" t="s">
        <v>25</v>
      </c>
      <c r="C18" s="44">
        <v>1060</v>
      </c>
      <c r="D18" s="45" t="s">
        <v>57</v>
      </c>
      <c r="E18" s="46"/>
      <c r="F18" s="46"/>
      <c r="G18" s="46"/>
      <c r="H18" s="47">
        <f t="shared" si="0"/>
        <v>0</v>
      </c>
      <c r="I18" s="46"/>
      <c r="J18" s="46">
        <v>-290000</v>
      </c>
      <c r="K18" s="46"/>
      <c r="L18" s="47">
        <f t="shared" si="1"/>
        <v>-290000</v>
      </c>
      <c r="M18" s="47">
        <f t="shared" si="2"/>
        <v>0</v>
      </c>
      <c r="N18" s="47">
        <f t="shared" si="2"/>
        <v>-290000</v>
      </c>
      <c r="O18" s="47">
        <f t="shared" si="2"/>
        <v>0</v>
      </c>
      <c r="P18" s="47">
        <f t="shared" si="2"/>
        <v>-290000</v>
      </c>
    </row>
    <row r="19" spans="1:19" ht="62.25" hidden="1" customHeight="1" x14ac:dyDescent="0.25">
      <c r="A19" s="1" t="s">
        <v>60</v>
      </c>
      <c r="B19" s="1" t="s">
        <v>61</v>
      </c>
      <c r="C19" s="77" t="s">
        <v>62</v>
      </c>
      <c r="D19" s="79"/>
      <c r="E19" s="3">
        <f>E20+E21</f>
        <v>0</v>
      </c>
      <c r="F19" s="3">
        <f>F20+F21</f>
        <v>0</v>
      </c>
      <c r="G19" s="3">
        <f>G20+G21</f>
        <v>0</v>
      </c>
      <c r="H19" s="3">
        <f>E19+F19</f>
        <v>0</v>
      </c>
      <c r="I19" s="3">
        <f>I20+I21</f>
        <v>0</v>
      </c>
      <c r="J19" s="3">
        <f>J20+J21</f>
        <v>0</v>
      </c>
      <c r="K19" s="3">
        <f>K20+K21</f>
        <v>0</v>
      </c>
      <c r="L19" s="3">
        <f>I19+J19</f>
        <v>0</v>
      </c>
      <c r="M19" s="3">
        <f>M20+M21</f>
        <v>0</v>
      </c>
      <c r="N19" s="3">
        <f>N20+N21</f>
        <v>0</v>
      </c>
      <c r="O19" s="3">
        <f>O20+O21</f>
        <v>0</v>
      </c>
      <c r="P19" s="3">
        <f t="shared" si="2"/>
        <v>0</v>
      </c>
    </row>
    <row r="20" spans="1:19" ht="39.75" hidden="1" customHeight="1" x14ac:dyDescent="0.25">
      <c r="A20" s="20" t="s">
        <v>52</v>
      </c>
      <c r="B20" s="20" t="s">
        <v>9</v>
      </c>
      <c r="C20" s="20" t="s">
        <v>30</v>
      </c>
      <c r="D20" s="21" t="s">
        <v>45</v>
      </c>
      <c r="E20" s="22"/>
      <c r="F20" s="22"/>
      <c r="G20" s="22"/>
      <c r="H20" s="3">
        <f t="shared" si="0"/>
        <v>0</v>
      </c>
      <c r="I20" s="22"/>
      <c r="J20" s="22"/>
      <c r="K20" s="22"/>
      <c r="L20" s="3">
        <f t="shared" si="1"/>
        <v>0</v>
      </c>
      <c r="M20" s="3">
        <f t="shared" si="2"/>
        <v>0</v>
      </c>
      <c r="N20" s="3">
        <f t="shared" si="2"/>
        <v>0</v>
      </c>
      <c r="O20" s="3">
        <f t="shared" si="2"/>
        <v>0</v>
      </c>
      <c r="P20" s="3">
        <f t="shared" si="2"/>
        <v>0</v>
      </c>
      <c r="Q20" s="16"/>
      <c r="R20" s="16"/>
      <c r="S20" s="16"/>
    </row>
    <row r="21" spans="1:19" ht="44.25" hidden="1" customHeight="1" x14ac:dyDescent="0.25">
      <c r="A21" s="20" t="s">
        <v>53</v>
      </c>
      <c r="B21" s="20" t="s">
        <v>10</v>
      </c>
      <c r="C21" s="20" t="s">
        <v>31</v>
      </c>
      <c r="D21" s="21" t="s">
        <v>46</v>
      </c>
      <c r="E21" s="22"/>
      <c r="F21" s="22"/>
      <c r="G21" s="22"/>
      <c r="H21" s="3">
        <f t="shared" si="0"/>
        <v>0</v>
      </c>
      <c r="I21" s="22"/>
      <c r="J21" s="22"/>
      <c r="K21" s="22"/>
      <c r="L21" s="3">
        <f t="shared" si="1"/>
        <v>0</v>
      </c>
      <c r="M21" s="3">
        <f t="shared" si="2"/>
        <v>0</v>
      </c>
      <c r="N21" s="3">
        <f t="shared" si="2"/>
        <v>0</v>
      </c>
      <c r="O21" s="3">
        <f t="shared" si="2"/>
        <v>0</v>
      </c>
      <c r="P21" s="3">
        <f t="shared" si="2"/>
        <v>0</v>
      </c>
      <c r="Q21" s="16"/>
      <c r="R21" s="16"/>
      <c r="S21" s="16"/>
    </row>
    <row r="22" spans="1:19" ht="29.25" customHeight="1" x14ac:dyDescent="0.25">
      <c r="A22" s="41" t="s">
        <v>63</v>
      </c>
      <c r="B22" s="41" t="s">
        <v>64</v>
      </c>
      <c r="C22" s="84" t="s">
        <v>65</v>
      </c>
      <c r="D22" s="85"/>
      <c r="E22" s="42">
        <f>E23+E24</f>
        <v>0</v>
      </c>
      <c r="F22" s="42">
        <f>F23+F24</f>
        <v>0</v>
      </c>
      <c r="G22" s="42">
        <f>G23+G24</f>
        <v>0</v>
      </c>
      <c r="H22" s="42"/>
      <c r="I22" s="42">
        <f>I23+I24</f>
        <v>0</v>
      </c>
      <c r="J22" s="42">
        <f>J23+J24</f>
        <v>-2800000</v>
      </c>
      <c r="K22" s="42">
        <f>K23+K24</f>
        <v>-2800000</v>
      </c>
      <c r="L22" s="42">
        <f>I22+J22</f>
        <v>-2800000</v>
      </c>
      <c r="M22" s="42">
        <f>M23+M24</f>
        <v>0</v>
      </c>
      <c r="N22" s="42">
        <f>N23+N24</f>
        <v>-2800000</v>
      </c>
      <c r="O22" s="42">
        <f>O23+O24</f>
        <v>-2800000</v>
      </c>
      <c r="P22" s="42">
        <f>H22+L22</f>
        <v>-2800000</v>
      </c>
      <c r="Q22" s="16"/>
      <c r="R22" s="16"/>
      <c r="S22" s="16"/>
    </row>
    <row r="23" spans="1:19" ht="39.6" hidden="1" x14ac:dyDescent="0.25">
      <c r="A23" s="20" t="s">
        <v>54</v>
      </c>
      <c r="B23" s="20" t="s">
        <v>7</v>
      </c>
      <c r="C23" s="20" t="s">
        <v>32</v>
      </c>
      <c r="D23" s="21" t="s">
        <v>58</v>
      </c>
      <c r="E23" s="22"/>
      <c r="F23" s="22"/>
      <c r="G23" s="22"/>
      <c r="H23" s="3">
        <f t="shared" si="0"/>
        <v>0</v>
      </c>
      <c r="I23" s="22"/>
      <c r="J23" s="22"/>
      <c r="K23" s="22"/>
      <c r="L23" s="3">
        <f t="shared" si="1"/>
        <v>0</v>
      </c>
      <c r="M23" s="3">
        <f t="shared" si="2"/>
        <v>0</v>
      </c>
      <c r="N23" s="3">
        <f t="shared" si="2"/>
        <v>0</v>
      </c>
      <c r="O23" s="3">
        <f t="shared" si="2"/>
        <v>0</v>
      </c>
      <c r="P23" s="3">
        <f t="shared" si="2"/>
        <v>0</v>
      </c>
      <c r="Q23" s="16"/>
      <c r="R23" s="16"/>
      <c r="S23" s="16"/>
    </row>
    <row r="24" spans="1:19" ht="45.75" customHeight="1" x14ac:dyDescent="0.25">
      <c r="A24" s="43" t="s">
        <v>55</v>
      </c>
      <c r="B24" s="43" t="s">
        <v>8</v>
      </c>
      <c r="C24" s="44">
        <v>1060</v>
      </c>
      <c r="D24" s="45" t="s">
        <v>59</v>
      </c>
      <c r="E24" s="46"/>
      <c r="F24" s="46"/>
      <c r="G24" s="46"/>
      <c r="H24" s="47">
        <f t="shared" si="0"/>
        <v>0</v>
      </c>
      <c r="I24" s="46"/>
      <c r="J24" s="46">
        <v>-2800000</v>
      </c>
      <c r="K24" s="46">
        <v>-2800000</v>
      </c>
      <c r="L24" s="47">
        <f t="shared" si="1"/>
        <v>-2800000</v>
      </c>
      <c r="M24" s="47">
        <f t="shared" si="2"/>
        <v>0</v>
      </c>
      <c r="N24" s="47">
        <f t="shared" si="2"/>
        <v>-2800000</v>
      </c>
      <c r="O24" s="47">
        <f t="shared" si="2"/>
        <v>-2800000</v>
      </c>
      <c r="P24" s="47">
        <f t="shared" si="2"/>
        <v>-2800000</v>
      </c>
      <c r="Q24" s="16"/>
      <c r="R24" s="16"/>
      <c r="S24" s="16"/>
    </row>
    <row r="25" spans="1:19" s="17" customFormat="1" ht="33.75" customHeight="1" x14ac:dyDescent="0.25">
      <c r="A25" s="41" t="s">
        <v>17</v>
      </c>
      <c r="B25" s="48">
        <v>8860</v>
      </c>
      <c r="C25" s="84" t="s">
        <v>11</v>
      </c>
      <c r="D25" s="85"/>
      <c r="E25" s="42">
        <f>E26</f>
        <v>0</v>
      </c>
      <c r="F25" s="42">
        <f>F26</f>
        <v>0</v>
      </c>
      <c r="G25" s="42">
        <f>G26</f>
        <v>0</v>
      </c>
      <c r="H25" s="42">
        <f t="shared" si="0"/>
        <v>0</v>
      </c>
      <c r="I25" s="42"/>
      <c r="J25" s="42">
        <f>J26+J27</f>
        <v>-46102129</v>
      </c>
      <c r="K25" s="42">
        <f>K26+K27</f>
        <v>-46102129</v>
      </c>
      <c r="L25" s="42">
        <f t="shared" si="1"/>
        <v>-46102129</v>
      </c>
      <c r="M25" s="42">
        <f t="shared" si="2"/>
        <v>0</v>
      </c>
      <c r="N25" s="42">
        <f t="shared" si="2"/>
        <v>-46102129</v>
      </c>
      <c r="O25" s="42">
        <f t="shared" si="2"/>
        <v>-46102129</v>
      </c>
      <c r="P25" s="42">
        <f t="shared" si="2"/>
        <v>-46102129</v>
      </c>
      <c r="Q25" s="23"/>
      <c r="R25" s="23"/>
      <c r="S25" s="23"/>
    </row>
    <row r="26" spans="1:19" ht="35.25" hidden="1" customHeight="1" x14ac:dyDescent="0.25">
      <c r="A26" s="20" t="s">
        <v>18</v>
      </c>
      <c r="B26" s="20" t="s">
        <v>5</v>
      </c>
      <c r="C26" s="20" t="s">
        <v>28</v>
      </c>
      <c r="D26" s="21" t="s">
        <v>47</v>
      </c>
      <c r="E26" s="22"/>
      <c r="F26" s="22"/>
      <c r="G26" s="22"/>
      <c r="H26" s="3">
        <f t="shared" si="0"/>
        <v>0</v>
      </c>
      <c r="I26" s="22"/>
      <c r="J26" s="22"/>
      <c r="K26" s="22"/>
      <c r="L26" s="3">
        <f t="shared" si="1"/>
        <v>0</v>
      </c>
      <c r="M26" s="3">
        <f t="shared" si="2"/>
        <v>0</v>
      </c>
      <c r="N26" s="3">
        <f t="shared" si="2"/>
        <v>0</v>
      </c>
      <c r="O26" s="3">
        <f t="shared" si="2"/>
        <v>0</v>
      </c>
      <c r="P26" s="3">
        <f t="shared" si="2"/>
        <v>0</v>
      </c>
      <c r="Q26" s="23"/>
      <c r="R26" s="16"/>
      <c r="S26" s="16"/>
    </row>
    <row r="27" spans="1:19" ht="33" customHeight="1" x14ac:dyDescent="0.25">
      <c r="A27" s="43" t="s">
        <v>19</v>
      </c>
      <c r="B27" s="43" t="s">
        <v>6</v>
      </c>
      <c r="C27" s="43" t="s">
        <v>29</v>
      </c>
      <c r="D27" s="45" t="s">
        <v>48</v>
      </c>
      <c r="E27" s="46"/>
      <c r="F27" s="46"/>
      <c r="G27" s="46"/>
      <c r="H27" s="47">
        <f t="shared" si="0"/>
        <v>0</v>
      </c>
      <c r="I27" s="46"/>
      <c r="J27" s="46">
        <v>-46102129</v>
      </c>
      <c r="K27" s="46">
        <v>-46102129</v>
      </c>
      <c r="L27" s="47">
        <f t="shared" si="1"/>
        <v>-46102129</v>
      </c>
      <c r="M27" s="47">
        <f t="shared" si="2"/>
        <v>0</v>
      </c>
      <c r="N27" s="47">
        <f t="shared" si="2"/>
        <v>-46102129</v>
      </c>
      <c r="O27" s="47">
        <f t="shared" si="2"/>
        <v>-46102129</v>
      </c>
      <c r="P27" s="47">
        <f t="shared" si="2"/>
        <v>-46102129</v>
      </c>
      <c r="Q27" s="23"/>
      <c r="R27" s="16"/>
      <c r="S27" s="16"/>
    </row>
    <row r="28" spans="1:19" ht="13.8" x14ac:dyDescent="0.25">
      <c r="A28" s="37" t="s">
        <v>80</v>
      </c>
      <c r="B28" s="86" t="s">
        <v>82</v>
      </c>
      <c r="C28" s="87"/>
      <c r="D28" s="88"/>
      <c r="E28" s="38">
        <f>E29</f>
        <v>0</v>
      </c>
      <c r="F28" s="38">
        <f>F29</f>
        <v>15000000</v>
      </c>
      <c r="G28" s="38">
        <f>G29</f>
        <v>0</v>
      </c>
      <c r="H28" s="38">
        <f>E28+F28</f>
        <v>15000000</v>
      </c>
      <c r="I28" s="38">
        <f>I29</f>
        <v>0</v>
      </c>
      <c r="J28" s="38">
        <f>J29</f>
        <v>-15000000</v>
      </c>
      <c r="K28" s="38">
        <f>K29</f>
        <v>0</v>
      </c>
      <c r="L28" s="38">
        <f t="shared" ref="L28:L34" si="3">I28+J28</f>
        <v>-15000000</v>
      </c>
      <c r="M28" s="38">
        <f t="shared" ref="M28:P34" si="4">E28+I28</f>
        <v>0</v>
      </c>
      <c r="N28" s="38">
        <f t="shared" si="4"/>
        <v>0</v>
      </c>
      <c r="O28" s="38">
        <f t="shared" si="4"/>
        <v>0</v>
      </c>
      <c r="P28" s="38">
        <f t="shared" si="4"/>
        <v>0</v>
      </c>
      <c r="Q28" s="23"/>
      <c r="R28" s="16"/>
      <c r="S28" s="16"/>
    </row>
    <row r="29" spans="1:19" ht="14.4" x14ac:dyDescent="0.25">
      <c r="A29" s="39" t="s">
        <v>81</v>
      </c>
      <c r="B29" s="89" t="s">
        <v>82</v>
      </c>
      <c r="C29" s="90"/>
      <c r="D29" s="91"/>
      <c r="E29" s="40">
        <f>E30</f>
        <v>0</v>
      </c>
      <c r="F29" s="40">
        <f>F30</f>
        <v>15000000</v>
      </c>
      <c r="G29" s="40">
        <f>G31</f>
        <v>0</v>
      </c>
      <c r="H29" s="38">
        <f t="shared" ref="H29" si="5">E29+F29</f>
        <v>15000000</v>
      </c>
      <c r="I29" s="40">
        <f>I32</f>
        <v>0</v>
      </c>
      <c r="J29" s="40">
        <f>J32</f>
        <v>-15000000</v>
      </c>
      <c r="K29" s="40">
        <f>K32</f>
        <v>0</v>
      </c>
      <c r="L29" s="38">
        <f t="shared" si="3"/>
        <v>-15000000</v>
      </c>
      <c r="M29" s="38">
        <f t="shared" si="4"/>
        <v>0</v>
      </c>
      <c r="N29" s="38">
        <f t="shared" si="4"/>
        <v>0</v>
      </c>
      <c r="O29" s="38">
        <f t="shared" si="4"/>
        <v>0</v>
      </c>
      <c r="P29" s="38">
        <f t="shared" si="4"/>
        <v>0</v>
      </c>
      <c r="Q29" s="23"/>
      <c r="R29" s="16"/>
      <c r="S29" s="16"/>
    </row>
    <row r="30" spans="1:19" x14ac:dyDescent="0.25">
      <c r="A30" s="49" t="s">
        <v>87</v>
      </c>
      <c r="B30" s="50">
        <v>8000</v>
      </c>
      <c r="C30" s="82" t="s">
        <v>21</v>
      </c>
      <c r="D30" s="83"/>
      <c r="E30" s="51">
        <f t="shared" ref="E30:G32" si="6">E31</f>
        <v>0</v>
      </c>
      <c r="F30" s="51">
        <f t="shared" si="6"/>
        <v>15000000</v>
      </c>
      <c r="G30" s="51">
        <f t="shared" si="6"/>
        <v>0</v>
      </c>
      <c r="H30" s="51">
        <f t="shared" ref="H30:H35" si="7">E30+F30</f>
        <v>15000000</v>
      </c>
      <c r="I30" s="51">
        <f t="shared" ref="I30:K31" si="8">I31</f>
        <v>0</v>
      </c>
      <c r="J30" s="51">
        <f t="shared" si="8"/>
        <v>-15000000</v>
      </c>
      <c r="K30" s="51">
        <f t="shared" si="8"/>
        <v>0</v>
      </c>
      <c r="L30" s="51">
        <f t="shared" si="3"/>
        <v>-15000000</v>
      </c>
      <c r="M30" s="51">
        <f t="shared" si="4"/>
        <v>0</v>
      </c>
      <c r="N30" s="51">
        <f t="shared" si="4"/>
        <v>0</v>
      </c>
      <c r="O30" s="51">
        <f t="shared" si="4"/>
        <v>0</v>
      </c>
      <c r="P30" s="51">
        <f t="shared" si="4"/>
        <v>0</v>
      </c>
      <c r="Q30" s="23"/>
      <c r="R30" s="16"/>
      <c r="S30" s="16"/>
    </row>
    <row r="31" spans="1:19" x14ac:dyDescent="0.25">
      <c r="A31" s="49" t="s">
        <v>86</v>
      </c>
      <c r="B31" s="50">
        <v>8800</v>
      </c>
      <c r="C31" s="82" t="s">
        <v>26</v>
      </c>
      <c r="D31" s="83"/>
      <c r="E31" s="51">
        <f t="shared" si="6"/>
        <v>0</v>
      </c>
      <c r="F31" s="51">
        <f t="shared" si="6"/>
        <v>15000000</v>
      </c>
      <c r="G31" s="51">
        <f t="shared" si="6"/>
        <v>0</v>
      </c>
      <c r="H31" s="51">
        <f t="shared" si="7"/>
        <v>15000000</v>
      </c>
      <c r="I31" s="51">
        <f t="shared" si="8"/>
        <v>0</v>
      </c>
      <c r="J31" s="51">
        <f t="shared" si="8"/>
        <v>-15000000</v>
      </c>
      <c r="K31" s="51">
        <f t="shared" si="8"/>
        <v>0</v>
      </c>
      <c r="L31" s="51">
        <f t="shared" si="3"/>
        <v>-15000000</v>
      </c>
      <c r="M31" s="51">
        <f t="shared" si="4"/>
        <v>0</v>
      </c>
      <c r="N31" s="51">
        <f t="shared" si="4"/>
        <v>0</v>
      </c>
      <c r="O31" s="51">
        <f t="shared" si="4"/>
        <v>0</v>
      </c>
      <c r="P31" s="51">
        <f t="shared" si="4"/>
        <v>0</v>
      </c>
      <c r="Q31" s="23"/>
      <c r="R31" s="16"/>
      <c r="S31" s="16"/>
    </row>
    <row r="32" spans="1:19" ht="33" customHeight="1" x14ac:dyDescent="0.25">
      <c r="A32" s="41" t="s">
        <v>85</v>
      </c>
      <c r="B32" s="41" t="s">
        <v>61</v>
      </c>
      <c r="C32" s="84" t="s">
        <v>62</v>
      </c>
      <c r="D32" s="85"/>
      <c r="E32" s="42">
        <f t="shared" si="6"/>
        <v>0</v>
      </c>
      <c r="F32" s="42">
        <f t="shared" si="6"/>
        <v>15000000</v>
      </c>
      <c r="G32" s="42">
        <f t="shared" si="6"/>
        <v>0</v>
      </c>
      <c r="H32" s="42">
        <f t="shared" si="7"/>
        <v>15000000</v>
      </c>
      <c r="I32" s="42">
        <f>I34</f>
        <v>0</v>
      </c>
      <c r="J32" s="42">
        <f>J34</f>
        <v>-15000000</v>
      </c>
      <c r="K32" s="42">
        <f>K34</f>
        <v>0</v>
      </c>
      <c r="L32" s="42">
        <f t="shared" si="3"/>
        <v>-15000000</v>
      </c>
      <c r="M32" s="42">
        <f t="shared" si="4"/>
        <v>0</v>
      </c>
      <c r="N32" s="42">
        <f t="shared" si="4"/>
        <v>0</v>
      </c>
      <c r="O32" s="42">
        <f t="shared" si="4"/>
        <v>0</v>
      </c>
      <c r="P32" s="42">
        <f t="shared" si="4"/>
        <v>0</v>
      </c>
      <c r="Q32" s="23"/>
      <c r="R32" s="16"/>
      <c r="S32" s="16"/>
    </row>
    <row r="33" spans="1:20" ht="33" customHeight="1" x14ac:dyDescent="0.25">
      <c r="A33" s="43" t="s">
        <v>83</v>
      </c>
      <c r="B33" s="43" t="s">
        <v>9</v>
      </c>
      <c r="C33" s="43" t="s">
        <v>30</v>
      </c>
      <c r="D33" s="45" t="s">
        <v>45</v>
      </c>
      <c r="E33" s="46"/>
      <c r="F33" s="46">
        <v>15000000</v>
      </c>
      <c r="G33" s="46"/>
      <c r="H33" s="47">
        <f t="shared" si="7"/>
        <v>15000000</v>
      </c>
      <c r="I33" s="46"/>
      <c r="J33" s="46"/>
      <c r="K33" s="46"/>
      <c r="L33" s="47">
        <f t="shared" si="3"/>
        <v>0</v>
      </c>
      <c r="M33" s="47">
        <f t="shared" si="4"/>
        <v>0</v>
      </c>
      <c r="N33" s="47">
        <f t="shared" si="4"/>
        <v>15000000</v>
      </c>
      <c r="O33" s="47">
        <f t="shared" si="4"/>
        <v>0</v>
      </c>
      <c r="P33" s="47">
        <f t="shared" si="4"/>
        <v>15000000</v>
      </c>
      <c r="Q33" s="23"/>
      <c r="R33" s="16"/>
      <c r="S33" s="16"/>
    </row>
    <row r="34" spans="1:20" ht="33" customHeight="1" x14ac:dyDescent="0.25">
      <c r="A34" s="43" t="s">
        <v>84</v>
      </c>
      <c r="B34" s="43" t="s">
        <v>10</v>
      </c>
      <c r="C34" s="43" t="s">
        <v>31</v>
      </c>
      <c r="D34" s="45" t="s">
        <v>46</v>
      </c>
      <c r="E34" s="46"/>
      <c r="F34" s="46"/>
      <c r="G34" s="46"/>
      <c r="H34" s="47">
        <f t="shared" si="7"/>
        <v>0</v>
      </c>
      <c r="I34" s="46"/>
      <c r="J34" s="46">
        <v>-15000000</v>
      </c>
      <c r="K34" s="46"/>
      <c r="L34" s="47">
        <f t="shared" si="3"/>
        <v>-15000000</v>
      </c>
      <c r="M34" s="47">
        <f t="shared" si="4"/>
        <v>0</v>
      </c>
      <c r="N34" s="47">
        <f t="shared" si="4"/>
        <v>-15000000</v>
      </c>
      <c r="O34" s="47">
        <f t="shared" si="4"/>
        <v>0</v>
      </c>
      <c r="P34" s="47">
        <f t="shared" si="4"/>
        <v>-15000000</v>
      </c>
      <c r="Q34" s="23"/>
      <c r="R34" s="16"/>
      <c r="S34" s="16"/>
    </row>
    <row r="35" spans="1:20" ht="13.8" x14ac:dyDescent="0.25">
      <c r="A35" s="37" t="s">
        <v>74</v>
      </c>
      <c r="B35" s="86" t="s">
        <v>73</v>
      </c>
      <c r="C35" s="87"/>
      <c r="D35" s="88"/>
      <c r="E35" s="38">
        <f>E36</f>
        <v>3000000</v>
      </c>
      <c r="F35" s="38">
        <f>F36</f>
        <v>0</v>
      </c>
      <c r="G35" s="38">
        <f>G36</f>
        <v>0</v>
      </c>
      <c r="H35" s="38">
        <f t="shared" si="7"/>
        <v>3000000</v>
      </c>
      <c r="I35" s="38">
        <f>I36</f>
        <v>0</v>
      </c>
      <c r="J35" s="38">
        <f>J36</f>
        <v>-2200000</v>
      </c>
      <c r="K35" s="38">
        <f>K36</f>
        <v>-2200000</v>
      </c>
      <c r="L35" s="38">
        <f t="shared" ref="L35:L41" si="9">I35+J35</f>
        <v>-2200000</v>
      </c>
      <c r="M35" s="38">
        <f t="shared" ref="M35:M41" si="10">E35+I35</f>
        <v>3000000</v>
      </c>
      <c r="N35" s="38">
        <f t="shared" ref="N35:N41" si="11">F35+J35</f>
        <v>-2200000</v>
      </c>
      <c r="O35" s="38">
        <f t="shared" ref="O35:O41" si="12">G35+K35</f>
        <v>-2200000</v>
      </c>
      <c r="P35" s="38">
        <f t="shared" ref="P35:P41" si="13">H35+L35</f>
        <v>800000</v>
      </c>
      <c r="Q35" s="23"/>
      <c r="R35" s="16"/>
      <c r="S35" s="16"/>
    </row>
    <row r="36" spans="1:20" ht="14.4" x14ac:dyDescent="0.25">
      <c r="A36" s="39" t="s">
        <v>75</v>
      </c>
      <c r="B36" s="89" t="s">
        <v>73</v>
      </c>
      <c r="C36" s="90"/>
      <c r="D36" s="91"/>
      <c r="E36" s="40">
        <f>E37</f>
        <v>3000000</v>
      </c>
      <c r="F36" s="40">
        <f>F38</f>
        <v>0</v>
      </c>
      <c r="G36" s="40">
        <f>G38</f>
        <v>0</v>
      </c>
      <c r="H36" s="38">
        <f t="shared" ref="H36" si="14">E36+F36</f>
        <v>3000000</v>
      </c>
      <c r="I36" s="40">
        <f>I39</f>
        <v>0</v>
      </c>
      <c r="J36" s="40">
        <f>J39</f>
        <v>-2200000</v>
      </c>
      <c r="K36" s="40">
        <f>K39</f>
        <v>-2200000</v>
      </c>
      <c r="L36" s="38">
        <f t="shared" si="9"/>
        <v>-2200000</v>
      </c>
      <c r="M36" s="38">
        <f t="shared" si="10"/>
        <v>3000000</v>
      </c>
      <c r="N36" s="38">
        <f t="shared" si="11"/>
        <v>-2200000</v>
      </c>
      <c r="O36" s="38">
        <f t="shared" si="12"/>
        <v>-2200000</v>
      </c>
      <c r="P36" s="38">
        <f t="shared" si="13"/>
        <v>800000</v>
      </c>
      <c r="Q36" s="23"/>
      <c r="R36" s="16"/>
      <c r="S36" s="16"/>
    </row>
    <row r="37" spans="1:20" x14ac:dyDescent="0.25">
      <c r="A37" s="49" t="s">
        <v>76</v>
      </c>
      <c r="B37" s="50">
        <v>8000</v>
      </c>
      <c r="C37" s="82" t="s">
        <v>21</v>
      </c>
      <c r="D37" s="83"/>
      <c r="E37" s="51">
        <f t="shared" ref="E37:G39" si="15">E38</f>
        <v>3000000</v>
      </c>
      <c r="F37" s="51">
        <f t="shared" si="15"/>
        <v>0</v>
      </c>
      <c r="G37" s="51">
        <f t="shared" si="15"/>
        <v>0</v>
      </c>
      <c r="H37" s="51">
        <f t="shared" ref="H37:H41" si="16">E37+F37</f>
        <v>3000000</v>
      </c>
      <c r="I37" s="51">
        <f t="shared" ref="I37:K38" si="17">I38</f>
        <v>0</v>
      </c>
      <c r="J37" s="51">
        <f t="shared" si="17"/>
        <v>-2200000</v>
      </c>
      <c r="K37" s="51">
        <f t="shared" si="17"/>
        <v>-2200000</v>
      </c>
      <c r="L37" s="51">
        <f t="shared" si="9"/>
        <v>-2200000</v>
      </c>
      <c r="M37" s="51">
        <f t="shared" si="10"/>
        <v>3000000</v>
      </c>
      <c r="N37" s="51">
        <f t="shared" si="11"/>
        <v>-2200000</v>
      </c>
      <c r="O37" s="51">
        <f t="shared" si="12"/>
        <v>-2200000</v>
      </c>
      <c r="P37" s="51">
        <f t="shared" si="13"/>
        <v>800000</v>
      </c>
      <c r="Q37" s="23"/>
      <c r="R37" s="16"/>
      <c r="S37" s="16"/>
    </row>
    <row r="38" spans="1:20" x14ac:dyDescent="0.25">
      <c r="A38" s="49" t="s">
        <v>77</v>
      </c>
      <c r="B38" s="50">
        <v>8800</v>
      </c>
      <c r="C38" s="82" t="s">
        <v>26</v>
      </c>
      <c r="D38" s="83"/>
      <c r="E38" s="51">
        <f t="shared" si="15"/>
        <v>3000000</v>
      </c>
      <c r="F38" s="51">
        <f t="shared" si="15"/>
        <v>0</v>
      </c>
      <c r="G38" s="51">
        <f t="shared" si="15"/>
        <v>0</v>
      </c>
      <c r="H38" s="51">
        <f t="shared" si="16"/>
        <v>3000000</v>
      </c>
      <c r="I38" s="51">
        <f t="shared" si="17"/>
        <v>0</v>
      </c>
      <c r="J38" s="51">
        <f t="shared" si="17"/>
        <v>-2200000</v>
      </c>
      <c r="K38" s="51">
        <f t="shared" si="17"/>
        <v>-2200000</v>
      </c>
      <c r="L38" s="51">
        <f t="shared" si="9"/>
        <v>-2200000</v>
      </c>
      <c r="M38" s="51">
        <f t="shared" si="10"/>
        <v>3000000</v>
      </c>
      <c r="N38" s="51">
        <f t="shared" si="11"/>
        <v>-2200000</v>
      </c>
      <c r="O38" s="51">
        <f t="shared" si="12"/>
        <v>-2200000</v>
      </c>
      <c r="P38" s="51">
        <f t="shared" si="13"/>
        <v>800000</v>
      </c>
      <c r="Q38" s="23"/>
      <c r="R38" s="16"/>
      <c r="S38" s="16"/>
    </row>
    <row r="39" spans="1:20" ht="27" customHeight="1" x14ac:dyDescent="0.25">
      <c r="A39" s="41" t="s">
        <v>78</v>
      </c>
      <c r="B39" s="41">
        <v>8860</v>
      </c>
      <c r="C39" s="84" t="s">
        <v>11</v>
      </c>
      <c r="D39" s="85"/>
      <c r="E39" s="42">
        <f t="shared" si="15"/>
        <v>3000000</v>
      </c>
      <c r="F39" s="42">
        <f t="shared" si="15"/>
        <v>0</v>
      </c>
      <c r="G39" s="42">
        <f t="shared" si="15"/>
        <v>0</v>
      </c>
      <c r="H39" s="42">
        <f t="shared" si="16"/>
        <v>3000000</v>
      </c>
      <c r="I39" s="42">
        <f>I41</f>
        <v>0</v>
      </c>
      <c r="J39" s="42">
        <f>J41</f>
        <v>-2200000</v>
      </c>
      <c r="K39" s="42">
        <f>K41</f>
        <v>-2200000</v>
      </c>
      <c r="L39" s="42">
        <f t="shared" si="9"/>
        <v>-2200000</v>
      </c>
      <c r="M39" s="42">
        <f t="shared" si="10"/>
        <v>3000000</v>
      </c>
      <c r="N39" s="42">
        <f t="shared" si="11"/>
        <v>-2200000</v>
      </c>
      <c r="O39" s="42">
        <f t="shared" si="12"/>
        <v>-2200000</v>
      </c>
      <c r="P39" s="42">
        <f t="shared" si="13"/>
        <v>800000</v>
      </c>
      <c r="Q39" s="23"/>
      <c r="R39" s="16"/>
      <c r="S39" s="16"/>
    </row>
    <row r="40" spans="1:20" ht="33" customHeight="1" x14ac:dyDescent="0.25">
      <c r="A40" s="43" t="s">
        <v>13</v>
      </c>
      <c r="B40" s="43" t="s">
        <v>5</v>
      </c>
      <c r="C40" s="43" t="s">
        <v>29</v>
      </c>
      <c r="D40" s="45" t="s">
        <v>47</v>
      </c>
      <c r="E40" s="46">
        <v>3000000</v>
      </c>
      <c r="F40" s="46"/>
      <c r="G40" s="46"/>
      <c r="H40" s="47">
        <f t="shared" si="16"/>
        <v>3000000</v>
      </c>
      <c r="I40" s="46"/>
      <c r="J40" s="46"/>
      <c r="K40" s="46"/>
      <c r="L40" s="47">
        <f t="shared" si="9"/>
        <v>0</v>
      </c>
      <c r="M40" s="47">
        <f t="shared" si="10"/>
        <v>3000000</v>
      </c>
      <c r="N40" s="47">
        <f t="shared" si="11"/>
        <v>0</v>
      </c>
      <c r="O40" s="47">
        <f t="shared" si="12"/>
        <v>0</v>
      </c>
      <c r="P40" s="47">
        <f t="shared" si="13"/>
        <v>3000000</v>
      </c>
      <c r="Q40" s="23"/>
      <c r="R40" s="16"/>
      <c r="S40" s="16"/>
    </row>
    <row r="41" spans="1:20" ht="30" customHeight="1" x14ac:dyDescent="0.25">
      <c r="A41" s="43" t="s">
        <v>79</v>
      </c>
      <c r="B41" s="43" t="s">
        <v>6</v>
      </c>
      <c r="C41" s="43" t="s">
        <v>33</v>
      </c>
      <c r="D41" s="45" t="s">
        <v>48</v>
      </c>
      <c r="E41" s="46"/>
      <c r="F41" s="46"/>
      <c r="G41" s="46"/>
      <c r="H41" s="47">
        <f t="shared" si="16"/>
        <v>0</v>
      </c>
      <c r="I41" s="46"/>
      <c r="J41" s="46">
        <v>-2200000</v>
      </c>
      <c r="K41" s="46">
        <v>-2200000</v>
      </c>
      <c r="L41" s="47">
        <f t="shared" si="9"/>
        <v>-2200000</v>
      </c>
      <c r="M41" s="47">
        <f t="shared" si="10"/>
        <v>0</v>
      </c>
      <c r="N41" s="47">
        <f t="shared" si="11"/>
        <v>-2200000</v>
      </c>
      <c r="O41" s="47">
        <f t="shared" si="12"/>
        <v>-2200000</v>
      </c>
      <c r="P41" s="47">
        <f t="shared" si="13"/>
        <v>-2200000</v>
      </c>
      <c r="Q41" s="23"/>
      <c r="R41" s="16"/>
      <c r="S41" s="16"/>
    </row>
    <row r="42" spans="1:20" s="24" customFormat="1" ht="17.25" customHeight="1" x14ac:dyDescent="0.25">
      <c r="A42" s="92" t="s">
        <v>41</v>
      </c>
      <c r="B42" s="92"/>
      <c r="C42" s="92"/>
      <c r="D42" s="92"/>
      <c r="E42" s="33">
        <f t="shared" ref="E42:P42" si="18">E12+E28+E35</f>
        <v>3000000</v>
      </c>
      <c r="F42" s="33">
        <f t="shared" si="18"/>
        <v>15404000</v>
      </c>
      <c r="G42" s="33">
        <f t="shared" si="18"/>
        <v>0</v>
      </c>
      <c r="H42" s="33">
        <f t="shared" si="18"/>
        <v>18404000</v>
      </c>
      <c r="I42" s="33">
        <f t="shared" si="18"/>
        <v>0</v>
      </c>
      <c r="J42" s="33">
        <f t="shared" si="18"/>
        <v>-66392129</v>
      </c>
      <c r="K42" s="33">
        <f t="shared" si="18"/>
        <v>-51102129</v>
      </c>
      <c r="L42" s="33">
        <f t="shared" si="18"/>
        <v>-66392129</v>
      </c>
      <c r="M42" s="33">
        <f t="shared" si="18"/>
        <v>3000000</v>
      </c>
      <c r="N42" s="33">
        <f t="shared" si="18"/>
        <v>-50988129</v>
      </c>
      <c r="O42" s="33">
        <f t="shared" si="18"/>
        <v>-51102129</v>
      </c>
      <c r="P42" s="33">
        <f t="shared" si="18"/>
        <v>-47988129</v>
      </c>
      <c r="Q42" s="14"/>
      <c r="R42" s="23" t="e">
        <f>R12+#REF!</f>
        <v>#REF!</v>
      </c>
      <c r="S42" s="23" t="e">
        <f>S12+#REF!</f>
        <v>#REF!</v>
      </c>
      <c r="T42" s="23" t="e">
        <f>T12+#REF!</f>
        <v>#REF!</v>
      </c>
    </row>
    <row r="43" spans="1:20" ht="18.75" customHeight="1" x14ac:dyDescent="0.25">
      <c r="A43" s="25"/>
      <c r="B43" s="25"/>
      <c r="C43" s="25"/>
      <c r="D43" s="25"/>
      <c r="E43" s="25"/>
      <c r="F43" s="25"/>
      <c r="G43" s="25"/>
      <c r="H43" s="26"/>
      <c r="I43" s="25"/>
      <c r="J43" s="25"/>
      <c r="K43" s="25"/>
      <c r="L43" s="26"/>
      <c r="M43" s="25"/>
      <c r="N43" s="25"/>
      <c r="O43" s="25"/>
      <c r="P43" s="26"/>
      <c r="Q43" s="15"/>
    </row>
    <row r="44" spans="1:20" ht="17.399999999999999" x14ac:dyDescent="0.3">
      <c r="A44" s="27" t="s">
        <v>66</v>
      </c>
      <c r="B44" s="27"/>
      <c r="C44" s="27"/>
      <c r="D44" s="27"/>
      <c r="E44" s="27"/>
      <c r="F44" s="27"/>
      <c r="G44" s="25"/>
      <c r="H44" s="26"/>
      <c r="I44" s="25"/>
      <c r="J44" s="25"/>
      <c r="K44" s="25"/>
      <c r="L44" s="26"/>
      <c r="M44" s="25"/>
      <c r="N44" s="73"/>
      <c r="O44" s="73"/>
      <c r="P44" s="73"/>
      <c r="Q44" s="6" t="s">
        <v>71</v>
      </c>
      <c r="R44" s="15" t="e">
        <f>R42+R12</f>
        <v>#REF!</v>
      </c>
      <c r="S44" s="15" t="e">
        <f>S42+S12</f>
        <v>#REF!</v>
      </c>
      <c r="T44" s="15" t="e">
        <f>T42+T12</f>
        <v>#REF!</v>
      </c>
    </row>
    <row r="45" spans="1:20" x14ac:dyDescent="0.25">
      <c r="A45" s="25"/>
      <c r="B45" s="25"/>
      <c r="C45" s="25"/>
      <c r="D45" s="25"/>
      <c r="E45" s="25"/>
      <c r="F45" s="25"/>
      <c r="G45" s="25"/>
      <c r="H45" s="26"/>
      <c r="I45" s="25"/>
      <c r="J45" s="25"/>
      <c r="K45" s="25"/>
      <c r="L45" s="26"/>
      <c r="M45" s="25"/>
      <c r="N45" s="25"/>
      <c r="O45" s="25"/>
      <c r="P45" s="26"/>
    </row>
    <row r="46" spans="1:20" hidden="1" x14ac:dyDescent="0.25">
      <c r="A46" s="25"/>
      <c r="B46" s="25"/>
      <c r="C46" s="25"/>
      <c r="D46" s="25"/>
      <c r="E46" s="25"/>
      <c r="F46" s="25"/>
      <c r="G46" s="25"/>
      <c r="H46" s="26"/>
      <c r="I46" s="25"/>
      <c r="J46" s="25"/>
      <c r="K46" s="25"/>
      <c r="L46" s="26"/>
      <c r="M46" s="25"/>
      <c r="N46" s="25"/>
      <c r="O46" s="25"/>
      <c r="P46" s="26"/>
    </row>
    <row r="47" spans="1:20" ht="17.399999999999999" hidden="1" x14ac:dyDescent="0.3">
      <c r="A47" s="27"/>
      <c r="B47" s="27"/>
      <c r="C47" s="27"/>
      <c r="D47" s="27"/>
      <c r="E47" s="27"/>
      <c r="F47" s="27"/>
      <c r="G47" s="25"/>
      <c r="H47" s="26"/>
      <c r="I47" s="25"/>
      <c r="J47" s="25"/>
      <c r="K47" s="25"/>
      <c r="L47" s="26"/>
      <c r="M47" s="25"/>
      <c r="N47" s="73"/>
      <c r="O47" s="73"/>
      <c r="P47" s="73"/>
    </row>
    <row r="48" spans="1:20" ht="17.399999999999999" hidden="1" x14ac:dyDescent="0.3">
      <c r="A48" s="27" t="s">
        <v>50</v>
      </c>
      <c r="B48" s="27"/>
      <c r="C48" s="27"/>
      <c r="D48" s="27"/>
      <c r="E48" s="27"/>
      <c r="F48" s="27"/>
      <c r="G48" s="25"/>
      <c r="H48" s="26"/>
      <c r="I48" s="25"/>
      <c r="J48" s="25"/>
      <c r="K48" s="25"/>
      <c r="L48" s="26"/>
      <c r="M48" s="25"/>
      <c r="N48" s="73"/>
      <c r="O48" s="73"/>
      <c r="P48" s="73"/>
    </row>
    <row r="49" spans="1:19" x14ac:dyDescent="0.25">
      <c r="A49" s="25"/>
      <c r="B49" s="25"/>
      <c r="C49" s="25"/>
      <c r="D49" s="25"/>
      <c r="E49" s="25"/>
      <c r="F49" s="25"/>
      <c r="G49" s="25"/>
      <c r="H49" s="26"/>
      <c r="I49" s="25"/>
      <c r="J49" s="25"/>
      <c r="K49" s="25"/>
      <c r="L49" s="26"/>
      <c r="M49" s="25"/>
      <c r="N49" s="25"/>
      <c r="O49" s="25"/>
      <c r="P49" s="26"/>
      <c r="Q49" s="15"/>
      <c r="R49" s="16"/>
      <c r="S49" s="16"/>
    </row>
    <row r="50" spans="1:19" x14ac:dyDescent="0.25">
      <c r="A50" s="25"/>
      <c r="B50" s="25"/>
      <c r="C50" s="25"/>
      <c r="D50" s="25" t="s">
        <v>68</v>
      </c>
      <c r="E50" s="25"/>
      <c r="F50" s="25"/>
      <c r="G50" s="28"/>
      <c r="H50" s="26"/>
      <c r="I50" s="28"/>
      <c r="J50" s="25"/>
      <c r="K50" s="25"/>
      <c r="L50" s="26"/>
      <c r="M50" s="25"/>
      <c r="N50" s="25"/>
      <c r="O50" s="25"/>
      <c r="P50" s="26"/>
    </row>
    <row r="51" spans="1:19" x14ac:dyDescent="0.25">
      <c r="A51" s="25"/>
      <c r="B51" s="25"/>
      <c r="C51" s="25"/>
      <c r="D51" s="25" t="s">
        <v>69</v>
      </c>
      <c r="E51" s="28">
        <f>E42-E50</f>
        <v>3000000</v>
      </c>
      <c r="F51" s="28">
        <f t="shared" ref="F51:P51" si="19">F42-F50</f>
        <v>15404000</v>
      </c>
      <c r="G51" s="28">
        <f t="shared" si="19"/>
        <v>0</v>
      </c>
      <c r="H51" s="28">
        <f t="shared" si="19"/>
        <v>18404000</v>
      </c>
      <c r="I51" s="28">
        <f t="shared" si="19"/>
        <v>0</v>
      </c>
      <c r="J51" s="28">
        <f t="shared" si="19"/>
        <v>-66392129</v>
      </c>
      <c r="K51" s="28">
        <f t="shared" si="19"/>
        <v>-51102129</v>
      </c>
      <c r="L51" s="28">
        <f t="shared" si="19"/>
        <v>-66392129</v>
      </c>
      <c r="M51" s="28">
        <f t="shared" si="19"/>
        <v>3000000</v>
      </c>
      <c r="N51" s="28">
        <f t="shared" si="19"/>
        <v>-50988129</v>
      </c>
      <c r="O51" s="28">
        <f t="shared" si="19"/>
        <v>-51102129</v>
      </c>
      <c r="P51" s="28">
        <f t="shared" si="19"/>
        <v>-47988129</v>
      </c>
    </row>
    <row r="52" spans="1:19" x14ac:dyDescent="0.25">
      <c r="A52" s="25"/>
      <c r="B52" s="25"/>
      <c r="C52" s="25"/>
      <c r="D52" s="29" t="s">
        <v>70</v>
      </c>
      <c r="E52" s="30"/>
      <c r="F52" s="30"/>
      <c r="G52" s="30"/>
      <c r="H52" s="30"/>
      <c r="I52" s="30"/>
      <c r="J52" s="30"/>
      <c r="K52" s="30"/>
      <c r="L52" s="30"/>
      <c r="M52" s="30" t="e">
        <f>R44-M51</f>
        <v>#REF!</v>
      </c>
      <c r="N52" s="30" t="e">
        <f>S44-N51</f>
        <v>#REF!</v>
      </c>
      <c r="O52" s="30" t="e">
        <f>T44-O51</f>
        <v>#REF!</v>
      </c>
      <c r="P52" s="30"/>
    </row>
    <row r="53" spans="1:19" x14ac:dyDescent="0.25">
      <c r="A53" s="25"/>
      <c r="B53" s="25"/>
      <c r="C53" s="25"/>
      <c r="D53" s="31"/>
      <c r="E53" s="25"/>
      <c r="F53" s="25"/>
      <c r="G53" s="25"/>
      <c r="H53" s="26"/>
      <c r="I53" s="25"/>
      <c r="J53" s="25"/>
      <c r="K53" s="25"/>
      <c r="L53" s="26"/>
      <c r="M53" s="32"/>
      <c r="N53" s="32"/>
      <c r="O53" s="32"/>
      <c r="P53" s="26"/>
    </row>
    <row r="54" spans="1:19" x14ac:dyDescent="0.25">
      <c r="A54" s="25"/>
      <c r="B54" s="25"/>
      <c r="C54" s="25"/>
      <c r="D54" s="25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</row>
    <row r="55" spans="1:19" x14ac:dyDescent="0.25">
      <c r="A55" s="25"/>
      <c r="B55" s="25"/>
      <c r="C55" s="25"/>
      <c r="D55" s="25"/>
      <c r="E55" s="25"/>
      <c r="F55" s="25"/>
      <c r="G55" s="25"/>
      <c r="H55" s="26"/>
      <c r="I55" s="25"/>
      <c r="J55" s="25"/>
      <c r="K55" s="25"/>
      <c r="L55" s="26"/>
      <c r="M55" s="25"/>
      <c r="N55" s="25"/>
      <c r="O55" s="25"/>
      <c r="P55" s="26"/>
    </row>
    <row r="56" spans="1:19" x14ac:dyDescent="0.25">
      <c r="A56" s="25"/>
      <c r="B56" s="25"/>
      <c r="C56" s="25"/>
      <c r="D56" s="25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</row>
    <row r="62" spans="1:19" x14ac:dyDescent="0.25"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4" spans="1:19" x14ac:dyDescent="0.25"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9" spans="5:5" x14ac:dyDescent="0.25">
      <c r="E69" s="16"/>
    </row>
  </sheetData>
  <mergeCells count="43">
    <mergeCell ref="C39:D39"/>
    <mergeCell ref="B29:D29"/>
    <mergeCell ref="N47:P47"/>
    <mergeCell ref="N48:P48"/>
    <mergeCell ref="C32:D32"/>
    <mergeCell ref="A42:D42"/>
    <mergeCell ref="N44:P44"/>
    <mergeCell ref="C38:D38"/>
    <mergeCell ref="C22:D22"/>
    <mergeCell ref="C25:D25"/>
    <mergeCell ref="B35:D35"/>
    <mergeCell ref="B36:D36"/>
    <mergeCell ref="C37:D37"/>
    <mergeCell ref="C30:D30"/>
    <mergeCell ref="C31:D31"/>
    <mergeCell ref="B28:D28"/>
    <mergeCell ref="C19:D19"/>
    <mergeCell ref="B5:D5"/>
    <mergeCell ref="A8:A10"/>
    <mergeCell ref="B8:B10"/>
    <mergeCell ref="C8:C10"/>
    <mergeCell ref="D8:D10"/>
    <mergeCell ref="C14:D14"/>
    <mergeCell ref="B12:D12"/>
    <mergeCell ref="B13:D13"/>
    <mergeCell ref="C16:D16"/>
    <mergeCell ref="C15:D15"/>
    <mergeCell ref="P9:P10"/>
    <mergeCell ref="M9:M10"/>
    <mergeCell ref="N9:O9"/>
    <mergeCell ref="L9:L10"/>
    <mergeCell ref="K1:P1"/>
    <mergeCell ref="K2:P2"/>
    <mergeCell ref="A3:P3"/>
    <mergeCell ref="A4:P4"/>
    <mergeCell ref="I8:L8"/>
    <mergeCell ref="M8:P8"/>
    <mergeCell ref="E9:E10"/>
    <mergeCell ref="F9:G9"/>
    <mergeCell ref="E8:H8"/>
    <mergeCell ref="I9:I10"/>
    <mergeCell ref="J9:K9"/>
    <mergeCell ref="H9:H10"/>
  </mergeCells>
  <phoneticPr fontId="16" type="noConversion"/>
  <printOptions horizontalCentered="1"/>
  <pageMargins left="0.19685039370078741" right="0.19685039370078741" top="0.23622047244094491" bottom="0.55118110236220474" header="0.23622047244094491" footer="0.19685039370078741"/>
  <pageSetup paperSize="9" scale="64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СВОД</vt:lpstr>
      <vt:lpstr>Бюджет 2024 </vt:lpstr>
      <vt:lpstr>'Бюджет 2024 '!Заголовки_для_друку</vt:lpstr>
      <vt:lpstr>СВОД!Заголовки_для_друку</vt:lpstr>
      <vt:lpstr>'Бюджет 2024 '!Область_друку</vt:lpstr>
      <vt:lpstr>СВОД!Область_друку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Kushnir</cp:lastModifiedBy>
  <cp:lastPrinted>2023-12-05T13:16:42Z</cp:lastPrinted>
  <dcterms:created xsi:type="dcterms:W3CDTF">1996-10-08T23:32:33Z</dcterms:created>
  <dcterms:modified xsi:type="dcterms:W3CDTF">2023-12-11T12:29:19Z</dcterms:modified>
</cp:coreProperties>
</file>